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hmelenko\Desktop\3. ОТЧЕТЫ по тарифной деятельности\РАСКРЫТИЕ ИНФОРМАЦИИ\2024\1. ЭЛЕКТРОЭНЕРГИЯ\На сайт раскрытие_2024\"/>
    </mc:Choice>
  </mc:AlternateContent>
  <xr:revisionPtr revIDLastSave="0" documentId="13_ncr:1_{7A5FEA8E-8458-42FA-9E51-34A3F08A9B85}" xr6:coauthVersionLast="36" xr6:coauthVersionMax="36" xr10:uidLastSave="{00000000-0000-0000-0000-000000000000}"/>
  <bookViews>
    <workbookView xWindow="0" yWindow="0" windowWidth="28800" windowHeight="10305" xr2:uid="{2BD5810C-DA7B-4871-A54A-D255D6EF4327}"/>
  </bookViews>
  <sheets>
    <sheet name="12Б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1" i="1"/>
  <c r="F50" i="1"/>
  <c r="F47" i="1"/>
  <c r="F43" i="1"/>
  <c r="F34" i="1" s="1"/>
  <c r="F40" i="1"/>
  <c r="F38" i="1"/>
  <c r="F28" i="1"/>
  <c r="F26" i="1"/>
  <c r="F25" i="1"/>
  <c r="F24" i="1"/>
  <c r="F22" i="1"/>
  <c r="E62" i="1" l="1"/>
  <c r="E56" i="1"/>
  <c r="E19" i="1"/>
  <c r="E20" i="1"/>
  <c r="E21" i="1"/>
  <c r="E34" i="1"/>
  <c r="E43" i="1"/>
  <c r="F49" i="1" l="1"/>
  <c r="F21" i="1" l="1"/>
  <c r="F20" i="1" l="1"/>
  <c r="F19" i="1" s="1"/>
  <c r="F56" i="1"/>
  <c r="F62" i="1" l="1"/>
  <c r="E49" i="1" l="1"/>
</calcChain>
</file>

<file path=xl/sharedStrings.xml><?xml version="1.0" encoding="utf-8"?>
<sst xmlns="http://schemas.openxmlformats.org/spreadsheetml/2006/main" count="185" uniqueCount="128">
  <si>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</si>
  <si>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</si>
  <si>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</si>
  <si>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</si>
  <si>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</t>
  </si>
  <si>
    <t>ИНН:</t>
  </si>
  <si>
    <t>КПП:</t>
  </si>
  <si>
    <t xml:space="preserve"> гг.</t>
  </si>
  <si>
    <t>№ п/п</t>
  </si>
  <si>
    <t>Ед. изм.</t>
  </si>
  <si>
    <t>Год</t>
  </si>
  <si>
    <t>Примечание ***</t>
  </si>
  <si>
    <t>план *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</si>
  <si>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</si>
  <si>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</si>
  <si>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</si>
  <si>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</si>
  <si>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</si>
  <si>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</si>
  <si>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</si>
  <si>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</si>
  <si>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</si>
  <si>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</si>
  <si>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</si>
  <si>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</si>
  <si>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</si>
  <si>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</si>
  <si>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</si>
  <si>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</si>
  <si>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</si>
  <si>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</si>
  <si>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</si>
  <si>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</si>
  <si>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</si>
  <si>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</si>
  <si>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</si>
  <si>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</si>
  <si>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</si>
  <si>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</si>
  <si>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</si>
  <si>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</si>
  <si>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</si>
  <si>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</si>
  <si>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</si>
  <si>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</si>
  <si>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</si>
  <si>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</si>
  <si>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</si>
  <si>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</si>
  <si>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</si>
  <si>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</si>
  <si>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</si>
  <si>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</si>
  <si>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</si>
  <si>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</si>
  <si>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</si>
  <si>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</si>
  <si>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</si>
  <si>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</si>
  <si>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</si>
  <si>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</si>
  <si>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</si>
  <si>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</si>
  <si>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</si>
  <si>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</si>
  <si>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</si>
  <si>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</si>
  <si>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</si>
  <si>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</si>
  <si>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</si>
  <si>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</si>
  <si>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</si>
  <si>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</si>
  <si>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</si>
  <si>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</si>
  <si>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</si>
  <si>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</si>
  <si>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</si>
  <si>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</si>
  <si>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</si>
  <si>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</si>
  <si>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</si>
  <si>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</si>
  <si>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</si>
  <si>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</si>
  <si>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</si>
  <si>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</si>
  <si>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</si>
  <si>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</si>
  <si>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</si>
  <si>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</si>
  <si>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</si>
  <si>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</si>
  <si>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</si>
  <si>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</si>
  <si>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</si>
  <si>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</si>
  <si>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в том числе количество условных единиц по подстанциям на i уровне напряжения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</si>
  <si>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</si>
  <si>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</si>
  <si>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</si>
  <si>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</si>
  <si>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</si>
  <si>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</si>
  <si>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</si>
  <si>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</si>
  <si>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</si>
  <si>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</si>
  <si>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</si>
  <si>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</si>
  <si>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</si>
  <si>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</si>
  <si>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</si>
  <si>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</si>
  <si>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</si>
  <si>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АО "СК "ОСК"</t>
  </si>
  <si>
    <t>СН2</t>
  </si>
  <si>
    <t>НН</t>
  </si>
  <si>
    <t>5.1.</t>
  </si>
  <si>
    <t>5.2.</t>
  </si>
  <si>
    <t>3.1.</t>
  </si>
  <si>
    <t>3.2.</t>
  </si>
  <si>
    <t>2.1.</t>
  </si>
  <si>
    <t>4.1.</t>
  </si>
  <si>
    <t>7805735152</t>
  </si>
  <si>
    <t>780501001</t>
  </si>
  <si>
    <t xml:space="preserve">Долгосрочный период регулирования: </t>
  </si>
  <si>
    <t>Структура и объем затрат на производство и реализацию товаров, работ и услуг АО "СК "ОСК"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</si>
</sst>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/>
    <xf numFmtId="4" fontId="6" fillId="0" borderId="3" xfId="0" applyNumberFormat="1" applyFont="1" applyBorder="1" applyAlignment="1">
      <alignment horizontal="center" vertical="center"/>
    </xf>
    <xf numFmtId="4" fontId="5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49" fontId="6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hmelenko/Desktop/3.%20&#1054;&#1058;&#1063;&#1045;&#1058;&#1067;%20&#1087;&#1086;%20&#1090;&#1072;&#1088;&#1080;&#1092;&#1085;&#1086;&#1081;%20&#1076;&#1077;&#1103;&#1090;&#1077;&#1083;&#1100;&#1085;&#1086;&#1089;&#1090;&#1080;/&#1054;&#1090;&#1095;&#1077;&#1090;&#1099;%20&#1045;&#1048;&#1040;&#1057;/2024/&#1048;&#1090;&#1086;&#1075;&#1080;%20&#1076;&#1077;&#1103;&#1090;&#1077;&#1083;&#1100;&#1085;&#1086;&#1089;&#1090;&#1080;/1.&#1069;&#1051;&#1045;&#1050;&#1058;&#1056;&#1054;&#1069;&#1053;&#1045;&#1056;&#1043;&#1048;&#1071;/&#1043;&#1086;&#1076;/EE.NET.CALC.QV.4.178_v.5.7.6_&#1040;&#1054;%20&#1057;&#1050;%20&#1054;&#1057;&#1050;_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heet"/>
      <sheetName val="SheetOrgReestr"/>
      <sheetName val="OrgReestrTemp"/>
      <sheetName val="TranferLog"/>
      <sheetName val="RSheet"/>
      <sheetName val="Инструкция"/>
      <sheetName val="Титульный"/>
      <sheetName val="Содержание"/>
      <sheetName val="Себестоимость (счет 20)"/>
      <sheetName val="Себестоимость (счет 23)"/>
      <sheetName val="Себестоимость (счет 25)"/>
      <sheetName val="Себестоимость (счет 26)"/>
      <sheetName val="Себестоимость (счет 44)"/>
      <sheetName val="Себестоимость (счет Х1)"/>
      <sheetName val="Себестоимость (счет Х2)"/>
      <sheetName val="Себестоимость (счет Х3)"/>
      <sheetName val="Расходы из прибыли (91 счет)"/>
      <sheetName val="Выручка"/>
      <sheetName val="Фин. результат"/>
      <sheetName val="Всего расходы"/>
      <sheetName val="Оплата труда ПП"/>
      <sheetName val="Расчет АО"/>
      <sheetName val="Расчет средней стоимости"/>
      <sheetName val="П 2.1"/>
      <sheetName val="П 2.2"/>
      <sheetName val="Оплата услуг за передачу э.э."/>
      <sheetName val="Оплата потерь э.э."/>
      <sheetName val="Оплата услуг по сетям ЕНЭС"/>
      <sheetName val="Отчетность МУ-585 табл.1.3"/>
      <sheetName val="Отчетность М-585 табл. 1.6"/>
      <sheetName val="Расчет значения инд. исп-ти"/>
      <sheetName val="Расчет показателя качества ТП"/>
      <sheetName val="Данные о прекращении подачи э.э"/>
      <sheetName val="Расчет saidi, saifi"/>
      <sheetName val="Реестр обосновывающих данных"/>
      <sheetName val="Комментарии"/>
      <sheetName val="Прове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6">
          <cell r="J16">
            <v>153.647211965</v>
          </cell>
        </row>
        <row r="33">
          <cell r="J33">
            <v>10621.063347249999</v>
          </cell>
        </row>
        <row r="42">
          <cell r="J42">
            <v>3927.591730220001</v>
          </cell>
        </row>
        <row r="45">
          <cell r="J45">
            <v>2908.0984700000004</v>
          </cell>
        </row>
        <row r="117">
          <cell r="J117">
            <v>3252.6685792500002</v>
          </cell>
        </row>
        <row r="145">
          <cell r="J145">
            <v>812.46145799999999</v>
          </cell>
        </row>
        <row r="159">
          <cell r="J159">
            <v>3062.7161580500001</v>
          </cell>
        </row>
        <row r="166">
          <cell r="J166">
            <v>8697.0700191899996</v>
          </cell>
        </row>
        <row r="207">
          <cell r="J207">
            <v>2334.8972799999997</v>
          </cell>
        </row>
        <row r="211">
          <cell r="J211">
            <v>3156.2305244574482</v>
          </cell>
        </row>
        <row r="212">
          <cell r="J212">
            <v>739.77400000000489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196AC-FC77-489B-BCFF-6B0093A38254}">
  <sheetPr>
    <tabColor theme="2"/>
  </sheetPr>
  <dimension ref="A1:N75"/>
  <sheetViews>
    <sheetView tabSelected="1" topLeftCell="A58" workbookViewId="0">
      <selection activeCell="E54" sqref="E54"/>
    </sheetView>
  </sheetViews>
  <sheetFormatPr defaultRowHeight="15" x14ac:dyDescent="0.25"/>
  <cols>
    <col min="1" max="1" width="2.85546875" customWidth="1"/>
    <col min="2" max="2" width="6.28515625" customWidth="1"/>
    <col min="3" max="3" width="42" customWidth="1"/>
    <col min="5" max="7" width="27.85546875" customWidth="1"/>
  </cols>
  <sheetData>
    <row r="1" spans="1:14" s="3" customFormat="1" ht="15.75" x14ac:dyDescent="0.25">
      <c r="A1" s="1"/>
      <c r="B1" s="1"/>
      <c r="C1" s="1"/>
      <c r="D1" s="1"/>
      <c r="E1" s="1"/>
      <c r="F1" s="1"/>
      <c r="G1" s="2"/>
      <c r="H1" s="2"/>
      <c r="I1" s="2"/>
      <c r="J1" s="1"/>
      <c r="K1" s="1"/>
    </row>
    <row r="2" spans="1:14" s="3" customFormat="1" ht="15.75" x14ac:dyDescent="0.25">
      <c r="A2" s="1"/>
      <c r="B2" s="1"/>
      <c r="C2" s="1"/>
      <c r="D2" s="1"/>
      <c r="E2" s="1"/>
      <c r="F2" s="1"/>
      <c r="G2" s="2"/>
      <c r="H2" s="2"/>
      <c r="I2" s="2"/>
      <c r="J2" s="1"/>
      <c r="K2" s="1"/>
    </row>
    <row r="3" spans="1:14" s="3" customFormat="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  <c r="M3" s="4"/>
      <c r="N3" s="4"/>
    </row>
    <row r="4" spans="1:14" s="3" customFormat="1" ht="15.75" customHeight="1" x14ac:dyDescent="0.25">
      <c r="A4" s="1"/>
      <c r="B4" s="18" t="s">
        <v>127</v>
      </c>
      <c r="C4" s="18"/>
      <c r="D4" s="18"/>
      <c r="E4" s="18"/>
      <c r="F4" s="18"/>
      <c r="G4" s="18"/>
      <c r="H4" s="5"/>
      <c r="I4" s="5"/>
      <c r="J4" s="5"/>
      <c r="K4" s="5"/>
      <c r="L4" s="5"/>
      <c r="M4" s="5"/>
      <c r="N4" s="5"/>
    </row>
    <row r="5" spans="1:14" x14ac:dyDescent="0.25">
      <c r="A5" s="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5.75" x14ac:dyDescent="0.25">
      <c r="A6" s="17" t="s">
        <v>0</v>
      </c>
      <c r="B6" s="17"/>
      <c r="C6" s="17"/>
      <c r="D6" s="17"/>
      <c r="E6" s="17"/>
      <c r="F6" s="17"/>
      <c r="G6" s="17"/>
      <c r="H6" s="6"/>
      <c r="I6" s="6"/>
      <c r="J6" s="6"/>
      <c r="K6" s="6"/>
      <c r="L6" s="6"/>
      <c r="M6" s="6"/>
      <c r="N6" s="6"/>
    </row>
    <row r="7" spans="1:14" ht="15.75" x14ac:dyDescent="0.25">
      <c r="A7" s="17" t="s">
        <v>1</v>
      </c>
      <c r="B7" s="17"/>
      <c r="C7" s="17"/>
      <c r="D7" s="17"/>
      <c r="E7" s="17"/>
      <c r="F7" s="17"/>
      <c r="G7" s="17"/>
    </row>
    <row r="8" spans="1:14" ht="15.75" x14ac:dyDescent="0.25">
      <c r="A8" s="17" t="s">
        <v>2</v>
      </c>
      <c r="B8" s="17"/>
      <c r="C8" s="17"/>
      <c r="D8" s="17"/>
      <c r="E8" s="17"/>
      <c r="F8" s="17"/>
      <c r="G8" s="17"/>
    </row>
    <row r="9" spans="1:14" ht="15.75" x14ac:dyDescent="0.25">
      <c r="A9" s="17" t="s">
        <v>3</v>
      </c>
      <c r="B9" s="17"/>
      <c r="C9" s="17"/>
      <c r="D9" s="17"/>
      <c r="E9" s="17"/>
      <c r="F9" s="17"/>
      <c r="G9" s="17"/>
    </row>
    <row r="10" spans="1:14" x14ac:dyDescent="0.25">
      <c r="A10" s="7"/>
      <c r="B10" s="7"/>
      <c r="C10" s="7"/>
      <c r="D10" s="7"/>
      <c r="E10" s="7"/>
      <c r="F10" s="7"/>
      <c r="G10" s="7"/>
    </row>
    <row r="11" spans="1:14" x14ac:dyDescent="0.25">
      <c r="A11" s="7"/>
      <c r="B11" s="8" t="s">
        <v>4</v>
      </c>
      <c r="C11" s="7"/>
      <c r="D11" s="21" t="s">
        <v>115</v>
      </c>
      <c r="E11" s="21"/>
      <c r="F11" s="21"/>
      <c r="G11" s="7"/>
    </row>
    <row r="12" spans="1:14" x14ac:dyDescent="0.25">
      <c r="A12" s="7"/>
      <c r="B12" s="8" t="s">
        <v>5</v>
      </c>
      <c r="C12" s="22" t="s">
        <v>124</v>
      </c>
      <c r="D12" s="22"/>
      <c r="E12" s="7"/>
      <c r="F12" s="7"/>
      <c r="G12" s="7"/>
    </row>
    <row r="13" spans="1:14" x14ac:dyDescent="0.25">
      <c r="A13" s="7"/>
      <c r="B13" s="8" t="s">
        <v>6</v>
      </c>
      <c r="C13" s="23" t="s">
        <v>125</v>
      </c>
      <c r="D13" s="23"/>
      <c r="E13" s="7"/>
      <c r="F13" s="7"/>
      <c r="G13" s="7"/>
    </row>
    <row r="14" spans="1:14" x14ac:dyDescent="0.25">
      <c r="A14" s="7"/>
      <c r="B14" s="8" t="s">
        <v>126</v>
      </c>
      <c r="C14" s="7"/>
      <c r="D14" s="7" t="s">
        <v>7</v>
      </c>
      <c r="E14" s="15"/>
      <c r="F14" s="7"/>
      <c r="G14" s="7"/>
    </row>
    <row r="15" spans="1:14" x14ac:dyDescent="0.25">
      <c r="A15" s="7"/>
      <c r="B15" s="7"/>
      <c r="C15" s="7"/>
      <c r="D15" s="7"/>
      <c r="E15" s="7"/>
      <c r="F15" s="7"/>
      <c r="G15" s="7"/>
    </row>
    <row r="16" spans="1:14" x14ac:dyDescent="0.25">
      <c r="A16" s="24" t="s">
        <v>8</v>
      </c>
      <c r="B16" s="25"/>
      <c r="C16" s="25"/>
      <c r="D16" s="24" t="s">
        <v>9</v>
      </c>
      <c r="E16" s="25" t="s">
        <v>10</v>
      </c>
      <c r="F16" s="25"/>
      <c r="G16" s="24" t="s">
        <v>11</v>
      </c>
    </row>
    <row r="17" spans="1:7" x14ac:dyDescent="0.25">
      <c r="A17" s="25"/>
      <c r="B17" s="25"/>
      <c r="C17" s="25"/>
      <c r="D17" s="25"/>
      <c r="E17" s="9" t="s">
        <v>12</v>
      </c>
      <c r="F17" s="9" t="s">
        <v>13</v>
      </c>
      <c r="G17" s="24"/>
    </row>
    <row r="18" spans="1:7" ht="12.75" customHeight="1" x14ac:dyDescent="0.25">
      <c r="A18" s="20" t="s">
        <v>14</v>
      </c>
      <c r="B18" s="20"/>
      <c r="C18" s="10" t="s">
        <v>15</v>
      </c>
      <c r="D18" s="9" t="s">
        <v>16</v>
      </c>
      <c r="E18" s="9" t="s">
        <v>16</v>
      </c>
      <c r="F18" s="9" t="s">
        <v>16</v>
      </c>
      <c r="G18" s="11" t="s">
        <v>16</v>
      </c>
    </row>
    <row r="19" spans="1:7" ht="12.75" customHeight="1" x14ac:dyDescent="0.25">
      <c r="A19" s="20" t="s">
        <v>17</v>
      </c>
      <c r="B19" s="20"/>
      <c r="C19" s="10" t="s">
        <v>18</v>
      </c>
      <c r="D19" s="9" t="s">
        <v>19</v>
      </c>
      <c r="E19" s="14">
        <f>E20+E34+E48</f>
        <v>46443.61</v>
      </c>
      <c r="F19" s="14">
        <f>F20+F34+F48</f>
        <v>30527.218503925003</v>
      </c>
      <c r="G19" s="12"/>
    </row>
    <row r="20" spans="1:7" ht="27.75" customHeight="1" x14ac:dyDescent="0.25">
      <c r="A20" s="20" t="s">
        <v>20</v>
      </c>
      <c r="B20" s="20"/>
      <c r="C20" s="10" t="s">
        <v>21</v>
      </c>
      <c r="D20" s="9" t="s">
        <v>19</v>
      </c>
      <c r="E20" s="14">
        <f>E21+E26+E28+E32+E33</f>
        <v>36585.72</v>
      </c>
      <c r="F20" s="14">
        <f>F21+F26+F28+F32+F33</f>
        <v>14702.302289435002</v>
      </c>
      <c r="G20" s="12"/>
    </row>
    <row r="21" spans="1:7" ht="12.75" customHeight="1" x14ac:dyDescent="0.25">
      <c r="A21" s="20" t="s">
        <v>22</v>
      </c>
      <c r="B21" s="20"/>
      <c r="C21" s="10" t="s">
        <v>23</v>
      </c>
      <c r="D21" s="9" t="s">
        <v>19</v>
      </c>
      <c r="E21" s="14">
        <f>E22+E23+E24</f>
        <v>8913.82</v>
      </c>
      <c r="F21" s="14">
        <f>F22+F23+F24</f>
        <v>3061.7456819650006</v>
      </c>
      <c r="G21" s="12"/>
    </row>
    <row r="22" spans="1:7" ht="29.25" customHeight="1" x14ac:dyDescent="0.25">
      <c r="A22" s="20" t="s">
        <v>24</v>
      </c>
      <c r="B22" s="20"/>
      <c r="C22" s="10" t="s">
        <v>25</v>
      </c>
      <c r="D22" s="9" t="s">
        <v>19</v>
      </c>
      <c r="E22" s="14">
        <v>3637.69</v>
      </c>
      <c r="F22" s="14">
        <f>'[1]Всего расходы'!$J$16</f>
        <v>153.647211965</v>
      </c>
      <c r="G22" s="12"/>
    </row>
    <row r="23" spans="1:7" ht="15.75" customHeight="1" x14ac:dyDescent="0.25">
      <c r="A23" s="20" t="s">
        <v>26</v>
      </c>
      <c r="B23" s="20"/>
      <c r="C23" s="10" t="s">
        <v>27</v>
      </c>
      <c r="D23" s="9" t="s">
        <v>19</v>
      </c>
      <c r="E23" s="14"/>
      <c r="F23" s="9"/>
      <c r="G23" s="12"/>
    </row>
    <row r="24" spans="1:7" ht="52.5" customHeight="1" x14ac:dyDescent="0.25">
      <c r="A24" s="20" t="s">
        <v>28</v>
      </c>
      <c r="B24" s="20"/>
      <c r="C24" s="10" t="s">
        <v>29</v>
      </c>
      <c r="D24" s="9" t="s">
        <v>19</v>
      </c>
      <c r="E24" s="14">
        <v>5276.13</v>
      </c>
      <c r="F24" s="14">
        <f>F25</f>
        <v>2908.0984700000004</v>
      </c>
      <c r="G24" s="12"/>
    </row>
    <row r="25" spans="1:7" ht="12.75" customHeight="1" x14ac:dyDescent="0.25">
      <c r="A25" s="20" t="s">
        <v>30</v>
      </c>
      <c r="B25" s="20"/>
      <c r="C25" s="10" t="s">
        <v>31</v>
      </c>
      <c r="D25" s="9" t="s">
        <v>19</v>
      </c>
      <c r="E25" s="14">
        <v>4971.34</v>
      </c>
      <c r="F25" s="14">
        <f>'[1]Всего расходы'!$J$45</f>
        <v>2908.0984700000004</v>
      </c>
      <c r="G25" s="12"/>
    </row>
    <row r="26" spans="1:7" ht="12.75" customHeight="1" x14ac:dyDescent="0.25">
      <c r="A26" s="20" t="s">
        <v>32</v>
      </c>
      <c r="B26" s="20"/>
      <c r="C26" s="10" t="s">
        <v>33</v>
      </c>
      <c r="D26" s="9" t="s">
        <v>19</v>
      </c>
      <c r="E26" s="14">
        <v>27671.9</v>
      </c>
      <c r="F26" s="14">
        <f>'[1]Всего расходы'!$J$33</f>
        <v>10621.063347249999</v>
      </c>
      <c r="G26" s="12"/>
    </row>
    <row r="27" spans="1:7" ht="12.75" customHeight="1" x14ac:dyDescent="0.25">
      <c r="A27" s="20" t="s">
        <v>34</v>
      </c>
      <c r="B27" s="20"/>
      <c r="C27" s="10" t="s">
        <v>31</v>
      </c>
      <c r="D27" s="9" t="s">
        <v>19</v>
      </c>
      <c r="E27" s="14"/>
      <c r="F27" s="9"/>
      <c r="G27" s="12"/>
    </row>
    <row r="28" spans="1:7" ht="33" customHeight="1" x14ac:dyDescent="0.25">
      <c r="A28" s="20" t="s">
        <v>35</v>
      </c>
      <c r="B28" s="20"/>
      <c r="C28" s="10" t="s">
        <v>36</v>
      </c>
      <c r="D28" s="9" t="s">
        <v>19</v>
      </c>
      <c r="E28" s="14"/>
      <c r="F28" s="14">
        <f>'[1]Всего расходы'!$J$42-F25</f>
        <v>1019.4932602200006</v>
      </c>
      <c r="G28" s="12"/>
    </row>
    <row r="29" spans="1:7" ht="25.5" customHeight="1" x14ac:dyDescent="0.25">
      <c r="A29" s="20" t="s">
        <v>37</v>
      </c>
      <c r="B29" s="20"/>
      <c r="C29" s="10" t="s">
        <v>38</v>
      </c>
      <c r="D29" s="9" t="s">
        <v>19</v>
      </c>
      <c r="E29" s="14"/>
      <c r="F29" s="9"/>
      <c r="G29" s="12"/>
    </row>
    <row r="30" spans="1:7" ht="12.75" customHeight="1" x14ac:dyDescent="0.25">
      <c r="A30" s="20" t="s">
        <v>39</v>
      </c>
      <c r="B30" s="20"/>
      <c r="C30" s="10" t="s">
        <v>40</v>
      </c>
      <c r="D30" s="9" t="s">
        <v>19</v>
      </c>
      <c r="E30" s="14"/>
      <c r="F30" s="9"/>
      <c r="G30" s="12"/>
    </row>
    <row r="31" spans="1:7" ht="29.25" customHeight="1" x14ac:dyDescent="0.25">
      <c r="A31" s="20" t="s">
        <v>41</v>
      </c>
      <c r="B31" s="20"/>
      <c r="C31" s="10" t="s">
        <v>42</v>
      </c>
      <c r="D31" s="9" t="s">
        <v>19</v>
      </c>
      <c r="E31" s="14"/>
      <c r="F31" s="9"/>
      <c r="G31" s="12"/>
    </row>
    <row r="32" spans="1:7" ht="39" customHeight="1" x14ac:dyDescent="0.25">
      <c r="A32" s="20" t="s">
        <v>43</v>
      </c>
      <c r="B32" s="20"/>
      <c r="C32" s="10" t="s">
        <v>44</v>
      </c>
      <c r="D32" s="9" t="s">
        <v>19</v>
      </c>
      <c r="E32" s="14"/>
      <c r="F32" s="9"/>
      <c r="G32" s="12"/>
    </row>
    <row r="33" spans="1:7" ht="12.75" customHeight="1" x14ac:dyDescent="0.25">
      <c r="A33" s="20" t="s">
        <v>45</v>
      </c>
      <c r="B33" s="20"/>
      <c r="C33" s="10" t="s">
        <v>46</v>
      </c>
      <c r="D33" s="9" t="s">
        <v>19</v>
      </c>
      <c r="E33" s="14"/>
      <c r="F33" s="9"/>
      <c r="G33" s="12"/>
    </row>
    <row r="34" spans="1:7" ht="36" customHeight="1" x14ac:dyDescent="0.25">
      <c r="A34" s="20" t="s">
        <v>47</v>
      </c>
      <c r="B34" s="20"/>
      <c r="C34" s="10" t="s">
        <v>48</v>
      </c>
      <c r="D34" s="9" t="s">
        <v>19</v>
      </c>
      <c r="E34" s="14">
        <f>E35+E36+E37+E38+E39+E40+E41+E42+E43+E44+E46+E47</f>
        <v>9857.89</v>
      </c>
      <c r="F34" s="14">
        <f>F35+F36+F37+F38+F39+F40+F41+F42+F43+F44+F46+F47</f>
        <v>15824.91621449</v>
      </c>
      <c r="G34" s="12"/>
    </row>
    <row r="35" spans="1:7" ht="12.75" customHeight="1" x14ac:dyDescent="0.25">
      <c r="A35" s="20" t="s">
        <v>49</v>
      </c>
      <c r="B35" s="20"/>
      <c r="C35" s="10" t="s">
        <v>50</v>
      </c>
      <c r="D35" s="9" t="s">
        <v>19</v>
      </c>
      <c r="E35" s="14"/>
      <c r="F35" s="9"/>
      <c r="G35" s="12"/>
    </row>
    <row r="36" spans="1:7" ht="41.25" customHeight="1" x14ac:dyDescent="0.25">
      <c r="A36" s="20" t="s">
        <v>51</v>
      </c>
      <c r="B36" s="20"/>
      <c r="C36" s="10" t="s">
        <v>52</v>
      </c>
      <c r="D36" s="9" t="s">
        <v>19</v>
      </c>
      <c r="E36" s="14"/>
      <c r="F36" s="9"/>
      <c r="G36" s="12"/>
    </row>
    <row r="37" spans="1:7" ht="12.75" customHeight="1" x14ac:dyDescent="0.25">
      <c r="A37" s="20" t="s">
        <v>53</v>
      </c>
      <c r="B37" s="20"/>
      <c r="C37" s="10" t="s">
        <v>54</v>
      </c>
      <c r="D37" s="9" t="s">
        <v>19</v>
      </c>
      <c r="E37" s="14"/>
      <c r="F37" s="9"/>
      <c r="G37" s="12"/>
    </row>
    <row r="38" spans="1:7" ht="21" customHeight="1" x14ac:dyDescent="0.25">
      <c r="A38" s="20" t="s">
        <v>55</v>
      </c>
      <c r="B38" s="20"/>
      <c r="C38" s="10" t="s">
        <v>56</v>
      </c>
      <c r="D38" s="9" t="s">
        <v>19</v>
      </c>
      <c r="E38" s="14">
        <v>8384.59</v>
      </c>
      <c r="F38" s="14">
        <f>'[1]Всего расходы'!$J$159</f>
        <v>3062.7161580500001</v>
      </c>
      <c r="G38" s="12"/>
    </row>
    <row r="39" spans="1:7" ht="12.75" customHeight="1" x14ac:dyDescent="0.25">
      <c r="A39" s="20" t="s">
        <v>57</v>
      </c>
      <c r="B39" s="20"/>
      <c r="C39" s="10" t="s">
        <v>58</v>
      </c>
      <c r="D39" s="9" t="s">
        <v>19</v>
      </c>
      <c r="E39" s="14"/>
      <c r="F39" s="9"/>
      <c r="G39" s="12"/>
    </row>
    <row r="40" spans="1:7" ht="12.75" customHeight="1" x14ac:dyDescent="0.25">
      <c r="A40" s="20" t="s">
        <v>59</v>
      </c>
      <c r="B40" s="20"/>
      <c r="C40" s="10" t="s">
        <v>60</v>
      </c>
      <c r="D40" s="9" t="s">
        <v>19</v>
      </c>
      <c r="E40" s="14">
        <v>700.93</v>
      </c>
      <c r="F40" s="14">
        <f>'[1]Всего расходы'!$J$117</f>
        <v>3252.6685792500002</v>
      </c>
      <c r="G40" s="12"/>
    </row>
    <row r="41" spans="1:7" ht="12.75" customHeight="1" x14ac:dyDescent="0.25">
      <c r="A41" s="20" t="s">
        <v>61</v>
      </c>
      <c r="B41" s="20"/>
      <c r="C41" s="10" t="s">
        <v>62</v>
      </c>
      <c r="D41" s="9" t="s">
        <v>19</v>
      </c>
      <c r="E41" s="14"/>
      <c r="F41" s="9"/>
      <c r="G41" s="12"/>
    </row>
    <row r="42" spans="1:7" ht="12.75" customHeight="1" x14ac:dyDescent="0.25">
      <c r="A42" s="20" t="s">
        <v>63</v>
      </c>
      <c r="B42" s="20"/>
      <c r="C42" s="10" t="s">
        <v>64</v>
      </c>
      <c r="D42" s="9" t="s">
        <v>19</v>
      </c>
      <c r="E42" s="14"/>
      <c r="F42" s="9"/>
      <c r="G42" s="12"/>
    </row>
    <row r="43" spans="1:7" ht="12.75" customHeight="1" x14ac:dyDescent="0.25">
      <c r="A43" s="20" t="s">
        <v>65</v>
      </c>
      <c r="B43" s="20"/>
      <c r="C43" s="10" t="s">
        <v>66</v>
      </c>
      <c r="D43" s="9" t="s">
        <v>19</v>
      </c>
      <c r="E43" s="14">
        <f>712.82</f>
        <v>712.82</v>
      </c>
      <c r="F43" s="14">
        <f>'[1]Всего расходы'!$J$145</f>
        <v>812.46145799999999</v>
      </c>
      <c r="G43" s="12"/>
    </row>
    <row r="44" spans="1:7" ht="71.25" customHeight="1" x14ac:dyDescent="0.25">
      <c r="A44" s="20" t="s">
        <v>67</v>
      </c>
      <c r="B44" s="20"/>
      <c r="C44" s="10" t="s">
        <v>68</v>
      </c>
      <c r="D44" s="9" t="s">
        <v>19</v>
      </c>
      <c r="E44" s="14"/>
      <c r="F44" s="9"/>
      <c r="G44" s="12"/>
    </row>
    <row r="45" spans="1:7" ht="33.75" customHeight="1" x14ac:dyDescent="0.25">
      <c r="A45" s="20" t="s">
        <v>69</v>
      </c>
      <c r="B45" s="20"/>
      <c r="C45" s="10" t="s">
        <v>70</v>
      </c>
      <c r="D45" s="9" t="s">
        <v>71</v>
      </c>
      <c r="E45" s="14"/>
      <c r="F45" s="9"/>
      <c r="G45" s="12"/>
    </row>
    <row r="46" spans="1:7" ht="114" customHeight="1" x14ac:dyDescent="0.25">
      <c r="A46" s="20" t="s">
        <v>72</v>
      </c>
      <c r="B46" s="20"/>
      <c r="C46" s="10" t="s">
        <v>73</v>
      </c>
      <c r="D46" s="9" t="s">
        <v>19</v>
      </c>
      <c r="E46" s="14"/>
      <c r="F46" s="9"/>
      <c r="G46" s="12"/>
    </row>
    <row r="47" spans="1:7" ht="33" customHeight="1" x14ac:dyDescent="0.25">
      <c r="A47" s="20" t="s">
        <v>74</v>
      </c>
      <c r="B47" s="20"/>
      <c r="C47" s="10" t="s">
        <v>75</v>
      </c>
      <c r="D47" s="9" t="s">
        <v>19</v>
      </c>
      <c r="E47" s="14">
        <v>59.55</v>
      </c>
      <c r="F47" s="14">
        <f>'[1]Всего расходы'!$J$166</f>
        <v>8697.0700191899996</v>
      </c>
      <c r="G47" s="12"/>
    </row>
    <row r="48" spans="1:7" ht="45" customHeight="1" x14ac:dyDescent="0.25">
      <c r="A48" s="20" t="s">
        <v>76</v>
      </c>
      <c r="B48" s="20"/>
      <c r="C48" s="10" t="s">
        <v>77</v>
      </c>
      <c r="D48" s="9" t="s">
        <v>19</v>
      </c>
      <c r="E48" s="14"/>
      <c r="F48" s="9"/>
      <c r="G48" s="12"/>
    </row>
    <row r="49" spans="1:7" ht="29.25" customHeight="1" x14ac:dyDescent="0.25">
      <c r="A49" s="20" t="s">
        <v>78</v>
      </c>
      <c r="B49" s="20"/>
      <c r="C49" s="10" t="s">
        <v>79</v>
      </c>
      <c r="D49" s="9" t="s">
        <v>19</v>
      </c>
      <c r="E49" s="14">
        <f>E23+E27+E25</f>
        <v>4971.34</v>
      </c>
      <c r="F49" s="14">
        <f>F23+F27+F25</f>
        <v>2908.0984700000004</v>
      </c>
      <c r="G49" s="12"/>
    </row>
    <row r="50" spans="1:7" ht="50.25" customHeight="1" x14ac:dyDescent="0.25">
      <c r="A50" s="20" t="s">
        <v>80</v>
      </c>
      <c r="B50" s="20"/>
      <c r="C50" s="10" t="s">
        <v>81</v>
      </c>
      <c r="D50" s="9" t="s">
        <v>19</v>
      </c>
      <c r="E50" s="14">
        <v>11903.5</v>
      </c>
      <c r="F50" s="14">
        <f>'[1]Всего расходы'!$J$207</f>
        <v>2334.8972799999997</v>
      </c>
      <c r="G50" s="12"/>
    </row>
    <row r="51" spans="1:7" ht="28.5" customHeight="1" x14ac:dyDescent="0.25">
      <c r="A51" s="20" t="s">
        <v>20</v>
      </c>
      <c r="B51" s="20"/>
      <c r="C51" s="10" t="s">
        <v>82</v>
      </c>
      <c r="D51" s="9" t="s">
        <v>83</v>
      </c>
      <c r="E51" s="30">
        <v>3567.636</v>
      </c>
      <c r="F51" s="9">
        <f>'[1]Всего расходы'!$J$212</f>
        <v>739.77400000000489</v>
      </c>
      <c r="G51" s="12"/>
    </row>
    <row r="52" spans="1:7" ht="75" customHeight="1" x14ac:dyDescent="0.25">
      <c r="A52" s="20" t="s">
        <v>47</v>
      </c>
      <c r="B52" s="20"/>
      <c r="C52" s="10" t="s">
        <v>84</v>
      </c>
      <c r="D52" s="9" t="s">
        <v>19</v>
      </c>
      <c r="E52" s="14"/>
      <c r="F52" s="9">
        <f>'[1]Всего расходы'!$J$211</f>
        <v>3156.2305244574482</v>
      </c>
      <c r="G52" s="12"/>
    </row>
    <row r="53" spans="1:7" ht="65.25" customHeight="1" x14ac:dyDescent="0.25">
      <c r="A53" s="20" t="s">
        <v>85</v>
      </c>
      <c r="B53" s="20"/>
      <c r="C53" s="10" t="s">
        <v>86</v>
      </c>
      <c r="D53" s="9" t="s">
        <v>16</v>
      </c>
      <c r="E53" s="14" t="s">
        <v>16</v>
      </c>
      <c r="F53" s="9" t="s">
        <v>16</v>
      </c>
      <c r="G53" s="11" t="s">
        <v>16</v>
      </c>
    </row>
    <row r="54" spans="1:7" ht="33" customHeight="1" x14ac:dyDescent="0.25">
      <c r="A54" s="20" t="s">
        <v>17</v>
      </c>
      <c r="B54" s="20"/>
      <c r="C54" s="10" t="s">
        <v>87</v>
      </c>
      <c r="D54" s="9" t="s">
        <v>88</v>
      </c>
      <c r="E54" s="14">
        <v>427</v>
      </c>
      <c r="F54" s="9">
        <v>427</v>
      </c>
      <c r="G54" s="12"/>
    </row>
    <row r="55" spans="1:7" ht="12.75" customHeight="1" x14ac:dyDescent="0.25">
      <c r="A55" s="20" t="s">
        <v>89</v>
      </c>
      <c r="B55" s="20"/>
      <c r="C55" s="10" t="s">
        <v>90</v>
      </c>
      <c r="D55" s="9" t="s">
        <v>91</v>
      </c>
      <c r="E55" s="16">
        <v>61.555</v>
      </c>
      <c r="F55" s="9">
        <v>61.555</v>
      </c>
      <c r="G55" s="12"/>
    </row>
    <row r="56" spans="1:7" ht="12.75" customHeight="1" x14ac:dyDescent="0.25">
      <c r="A56" s="20" t="s">
        <v>122</v>
      </c>
      <c r="B56" s="20"/>
      <c r="C56" s="10" t="s">
        <v>116</v>
      </c>
      <c r="D56" s="9" t="s">
        <v>91</v>
      </c>
      <c r="E56" s="16">
        <f>E55</f>
        <v>61.555</v>
      </c>
      <c r="F56" s="9">
        <f>F55</f>
        <v>61.555</v>
      </c>
      <c r="G56" s="12"/>
    </row>
    <row r="57" spans="1:7" ht="12.75" customHeight="1" x14ac:dyDescent="0.25">
      <c r="A57" s="20" t="s">
        <v>92</v>
      </c>
      <c r="B57" s="20"/>
      <c r="C57" s="10" t="s">
        <v>93</v>
      </c>
      <c r="D57" s="9" t="s">
        <v>94</v>
      </c>
      <c r="E57" s="16">
        <v>178.63</v>
      </c>
      <c r="F57" s="9">
        <v>178.63</v>
      </c>
      <c r="G57" s="12"/>
    </row>
    <row r="58" spans="1:7" ht="16.5" customHeight="1" x14ac:dyDescent="0.25">
      <c r="A58" s="20" t="s">
        <v>120</v>
      </c>
      <c r="B58" s="20"/>
      <c r="C58" s="10" t="s">
        <v>116</v>
      </c>
      <c r="D58" s="9" t="s">
        <v>94</v>
      </c>
      <c r="E58" s="16">
        <v>165.46</v>
      </c>
      <c r="F58" s="9">
        <v>165.46</v>
      </c>
      <c r="G58" s="12"/>
    </row>
    <row r="59" spans="1:7" ht="16.5" customHeight="1" x14ac:dyDescent="0.25">
      <c r="A59" s="28" t="s">
        <v>121</v>
      </c>
      <c r="B59" s="29"/>
      <c r="C59" s="10" t="s">
        <v>117</v>
      </c>
      <c r="D59" s="9" t="s">
        <v>94</v>
      </c>
      <c r="E59" s="16">
        <v>13.17</v>
      </c>
      <c r="F59" s="9">
        <v>13.17</v>
      </c>
      <c r="G59" s="12"/>
    </row>
    <row r="60" spans="1:7" ht="27.75" customHeight="1" x14ac:dyDescent="0.25">
      <c r="A60" s="20" t="s">
        <v>95</v>
      </c>
      <c r="B60" s="20"/>
      <c r="C60" s="10" t="s">
        <v>96</v>
      </c>
      <c r="D60" s="9" t="s">
        <v>94</v>
      </c>
      <c r="E60" s="16">
        <v>712</v>
      </c>
      <c r="F60" s="9">
        <v>712</v>
      </c>
      <c r="G60" s="12"/>
    </row>
    <row r="61" spans="1:7" ht="36.75" customHeight="1" x14ac:dyDescent="0.25">
      <c r="A61" s="20" t="s">
        <v>123</v>
      </c>
      <c r="B61" s="20"/>
      <c r="C61" s="10" t="s">
        <v>97</v>
      </c>
      <c r="D61" s="9" t="s">
        <v>94</v>
      </c>
      <c r="E61" s="16">
        <v>712</v>
      </c>
      <c r="F61" s="9">
        <v>712</v>
      </c>
      <c r="G61" s="12"/>
    </row>
    <row r="62" spans="1:7" ht="12.75" customHeight="1" x14ac:dyDescent="0.25">
      <c r="A62" s="20" t="s">
        <v>98</v>
      </c>
      <c r="B62" s="20"/>
      <c r="C62" s="10" t="s">
        <v>99</v>
      </c>
      <c r="D62" s="9" t="s">
        <v>100</v>
      </c>
      <c r="E62" s="16">
        <f>47.274+4.879</f>
        <v>52.152999999999999</v>
      </c>
      <c r="F62" s="9">
        <f>47.274+4.879</f>
        <v>52.152999999999999</v>
      </c>
      <c r="G62" s="12"/>
    </row>
    <row r="63" spans="1:7" ht="27.75" customHeight="1" x14ac:dyDescent="0.25">
      <c r="A63" s="20" t="s">
        <v>118</v>
      </c>
      <c r="B63" s="20"/>
      <c r="C63" s="10" t="s">
        <v>116</v>
      </c>
      <c r="D63" s="9" t="s">
        <v>100</v>
      </c>
      <c r="E63" s="16">
        <v>47.274000000000001</v>
      </c>
      <c r="F63" s="9">
        <v>47.274000000000001</v>
      </c>
      <c r="G63" s="12"/>
    </row>
    <row r="64" spans="1:7" ht="27.75" customHeight="1" x14ac:dyDescent="0.25">
      <c r="A64" s="28" t="s">
        <v>119</v>
      </c>
      <c r="B64" s="29"/>
      <c r="C64" s="10" t="s">
        <v>117</v>
      </c>
      <c r="D64" s="9" t="s">
        <v>100</v>
      </c>
      <c r="E64" s="16">
        <v>4.8789999999999996</v>
      </c>
      <c r="F64" s="9">
        <v>4.8789999999999996</v>
      </c>
      <c r="G64" s="12"/>
    </row>
    <row r="65" spans="1:7" ht="12.75" customHeight="1" x14ac:dyDescent="0.25">
      <c r="A65" s="20" t="s">
        <v>101</v>
      </c>
      <c r="B65" s="20"/>
      <c r="C65" s="10" t="s">
        <v>102</v>
      </c>
      <c r="D65" s="9" t="s">
        <v>103</v>
      </c>
      <c r="E65" s="16">
        <v>100</v>
      </c>
      <c r="F65" s="9">
        <v>100</v>
      </c>
      <c r="G65" s="12"/>
    </row>
    <row r="66" spans="1:7" ht="12.75" customHeight="1" x14ac:dyDescent="0.25">
      <c r="A66" s="20" t="s">
        <v>104</v>
      </c>
      <c r="B66" s="20"/>
      <c r="C66" s="10" t="s">
        <v>105</v>
      </c>
      <c r="D66" s="9" t="s">
        <v>19</v>
      </c>
      <c r="E66" s="16">
        <v>0</v>
      </c>
      <c r="F66" s="9">
        <v>0</v>
      </c>
      <c r="G66" s="12"/>
    </row>
    <row r="67" spans="1:7" ht="12.75" customHeight="1" x14ac:dyDescent="0.25">
      <c r="A67" s="20" t="s">
        <v>106</v>
      </c>
      <c r="B67" s="20"/>
      <c r="C67" s="10" t="s">
        <v>107</v>
      </c>
      <c r="D67" s="9" t="s">
        <v>19</v>
      </c>
      <c r="E67" s="16">
        <v>0</v>
      </c>
      <c r="F67" s="9">
        <v>0</v>
      </c>
      <c r="G67" s="12"/>
    </row>
    <row r="68" spans="1:7" ht="45.75" customHeight="1" x14ac:dyDescent="0.25">
      <c r="A68" s="20" t="s">
        <v>108</v>
      </c>
      <c r="B68" s="20"/>
      <c r="C68" s="10" t="s">
        <v>109</v>
      </c>
      <c r="D68" s="9" t="s">
        <v>103</v>
      </c>
      <c r="E68" s="14">
        <v>6.12</v>
      </c>
      <c r="F68" s="9" t="s">
        <v>16</v>
      </c>
      <c r="G68" s="11" t="s">
        <v>16</v>
      </c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13"/>
      <c r="B70" s="13"/>
      <c r="C70" s="13"/>
      <c r="D70" s="13"/>
      <c r="E70" s="13"/>
      <c r="F70" s="13"/>
      <c r="G70" s="13"/>
    </row>
    <row r="71" spans="1:7" ht="39.75" customHeight="1" x14ac:dyDescent="0.25">
      <c r="A71" s="26" t="s">
        <v>110</v>
      </c>
      <c r="B71" s="27"/>
      <c r="C71" s="27"/>
      <c r="D71" s="27"/>
      <c r="E71" s="27"/>
      <c r="F71" s="27"/>
      <c r="G71" s="27"/>
    </row>
    <row r="72" spans="1:7" ht="24" customHeight="1" x14ac:dyDescent="0.25">
      <c r="A72" s="26" t="s">
        <v>111</v>
      </c>
      <c r="B72" s="27"/>
      <c r="C72" s="27"/>
      <c r="D72" s="27"/>
      <c r="E72" s="27"/>
      <c r="F72" s="27"/>
      <c r="G72" s="27"/>
    </row>
    <row r="73" spans="1:7" ht="24" customHeight="1" x14ac:dyDescent="0.25">
      <c r="A73" s="26" t="s">
        <v>112</v>
      </c>
      <c r="B73" s="27"/>
      <c r="C73" s="27"/>
      <c r="D73" s="27"/>
      <c r="E73" s="27"/>
      <c r="F73" s="27"/>
      <c r="G73" s="27"/>
    </row>
    <row r="74" spans="1:7" ht="24" customHeight="1" x14ac:dyDescent="0.25">
      <c r="A74" s="26" t="s">
        <v>113</v>
      </c>
      <c r="B74" s="27"/>
      <c r="C74" s="27"/>
      <c r="D74" s="27"/>
      <c r="E74" s="27"/>
      <c r="F74" s="27"/>
      <c r="G74" s="27"/>
    </row>
    <row r="75" spans="1:7" ht="24" customHeight="1" x14ac:dyDescent="0.25">
      <c r="A75" s="26" t="s">
        <v>114</v>
      </c>
      <c r="B75" s="27"/>
      <c r="C75" s="27"/>
      <c r="D75" s="27"/>
      <c r="E75" s="27"/>
      <c r="F75" s="27"/>
      <c r="G75" s="27"/>
    </row>
  </sheetData>
  <mergeCells count="70">
    <mergeCell ref="A75:G75"/>
    <mergeCell ref="A64:B64"/>
    <mergeCell ref="A59:B59"/>
    <mergeCell ref="A67:B67"/>
    <mergeCell ref="A68:B68"/>
    <mergeCell ref="A71:G71"/>
    <mergeCell ref="A72:G72"/>
    <mergeCell ref="A73:G73"/>
    <mergeCell ref="A74:G74"/>
    <mergeCell ref="A60:B60"/>
    <mergeCell ref="A61:B61"/>
    <mergeCell ref="A62:B62"/>
    <mergeCell ref="A63:B63"/>
    <mergeCell ref="A65:B65"/>
    <mergeCell ref="A66:B66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G16:G17"/>
    <mergeCell ref="A18:B18"/>
    <mergeCell ref="A19:B19"/>
    <mergeCell ref="A20:B20"/>
    <mergeCell ref="A21:B21"/>
    <mergeCell ref="A22:B22"/>
    <mergeCell ref="D11:F11"/>
    <mergeCell ref="C12:D12"/>
    <mergeCell ref="C13:D13"/>
    <mergeCell ref="A16:B17"/>
    <mergeCell ref="C16:C17"/>
    <mergeCell ref="D16:D17"/>
    <mergeCell ref="E16:F16"/>
    <mergeCell ref="A9:G9"/>
    <mergeCell ref="B4:G4"/>
    <mergeCell ref="B5:N5"/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Хмеленко</dc:creator>
  <cp:lastModifiedBy>Татьяна Хмеленко</cp:lastModifiedBy>
  <dcterms:created xsi:type="dcterms:W3CDTF">2024-02-29T11:24:58Z</dcterms:created>
  <dcterms:modified xsi:type="dcterms:W3CDTF">2025-04-18T07:16:11Z</dcterms:modified>
</cp:coreProperties>
</file>