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hmelenko\Desktop\3. ОТЧЕТЫ по тарифной деятельности\РАСКРЫТИЕ ИНФОРМАЦИИ\2024\1. ЭЛЕКТРОЭНЕРГИЯ\На сайт раскрытие_2024\"/>
    </mc:Choice>
  </mc:AlternateContent>
  <xr:revisionPtr revIDLastSave="0" documentId="13_ncr:1_{8D6810D6-5EE9-49F3-976E-E5B8F193789C}" xr6:coauthVersionLast="36" xr6:coauthVersionMax="36" xr10:uidLastSave="{00000000-0000-0000-0000-000000000000}"/>
  <bookViews>
    <workbookView xWindow="0" yWindow="0" windowWidth="38400" windowHeight="10005" tabRatio="539" activeTab="3" xr2:uid="{3C2FAEDB-4C48-4582-84FE-ECBE4D5F58B4}"/>
  </bookViews>
  <sheets>
    <sheet name="19г_1" sheetId="9" r:id="rId1"/>
    <sheet name="19г_2" sheetId="10" r:id="rId2"/>
    <sheet name="19г_3" sheetId="11" r:id="rId3"/>
    <sheet name="19г_4" sheetId="1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0" l="1"/>
  <c r="H89" i="10"/>
  <c r="H87" i="10"/>
  <c r="F88" i="10"/>
  <c r="F89" i="10"/>
  <c r="F87" i="10"/>
  <c r="H64" i="10"/>
  <c r="H65" i="10"/>
  <c r="H63" i="10"/>
  <c r="F64" i="10"/>
  <c r="F65" i="10"/>
  <c r="F63" i="10"/>
  <c r="H27" i="10"/>
  <c r="H28" i="10"/>
  <c r="H26" i="10"/>
  <c r="F27" i="10"/>
  <c r="F28" i="10"/>
  <c r="F26" i="10"/>
  <c r="H66" i="9"/>
  <c r="H65" i="9"/>
  <c r="H64" i="9"/>
  <c r="F66" i="9"/>
  <c r="F65" i="9"/>
  <c r="F64" i="9"/>
  <c r="H41" i="9"/>
  <c r="F41" i="9"/>
  <c r="H25" i="9"/>
  <c r="F25" i="9"/>
  <c r="F24" i="9"/>
  <c r="H24" i="9" s="1"/>
  <c r="F62" i="9" l="1"/>
  <c r="F61" i="9"/>
  <c r="F60" i="9"/>
  <c r="F58" i="9"/>
  <c r="F57" i="9"/>
  <c r="F56" i="9"/>
  <c r="F54" i="9"/>
  <c r="F53" i="9"/>
  <c r="F52" i="9"/>
  <c r="F22" i="9"/>
  <c r="F21" i="9"/>
  <c r="F19" i="9"/>
  <c r="H19" i="9" s="1"/>
  <c r="F18" i="9"/>
  <c r="F16" i="9"/>
  <c r="H16" i="9" s="1"/>
  <c r="F15" i="9"/>
  <c r="F22" i="10" l="1"/>
  <c r="H22" i="10" s="1"/>
  <c r="H55" i="9"/>
  <c r="H59" i="9"/>
  <c r="H61" i="9"/>
  <c r="H62" i="9"/>
  <c r="F23" i="10"/>
  <c r="H23" i="10" s="1"/>
  <c r="H60" i="9"/>
  <c r="H58" i="9"/>
  <c r="F16" i="10"/>
  <c r="H16" i="10" s="1"/>
  <c r="H57" i="9"/>
  <c r="H56" i="9"/>
  <c r="F15" i="10"/>
  <c r="H15" i="10" s="1"/>
  <c r="F47" i="9"/>
  <c r="H52" i="9"/>
  <c r="H30" i="9"/>
  <c r="F30" i="9"/>
  <c r="H21" i="9"/>
  <c r="H22" i="9"/>
  <c r="F37" i="9"/>
  <c r="H37" i="9" s="1"/>
  <c r="F35" i="9"/>
  <c r="H35" i="9" s="1"/>
  <c r="H18" i="9"/>
  <c r="H15" i="9"/>
  <c r="H54" i="9" l="1"/>
  <c r="F20" i="10"/>
  <c r="H20" i="10" s="1"/>
  <c r="H53" i="9"/>
  <c r="F19" i="10"/>
  <c r="H19" i="10" s="1"/>
  <c r="F14" i="10"/>
  <c r="H14" i="10" s="1"/>
  <c r="F18" i="10"/>
  <c r="H18" i="10" s="1"/>
  <c r="F24" i="10"/>
  <c r="H24" i="10" s="1"/>
  <c r="F39" i="9"/>
  <c r="H39" i="9" s="1"/>
  <c r="F52" i="10"/>
  <c r="F53" i="10"/>
  <c r="F59" i="10"/>
  <c r="F83" i="10" s="1"/>
  <c r="H83" i="10" s="1"/>
  <c r="F61" i="10"/>
  <c r="F60" i="10"/>
  <c r="F57" i="10" l="1"/>
  <c r="H57" i="10" s="1"/>
  <c r="H60" i="10"/>
  <c r="F84" i="10"/>
  <c r="H84" i="10" s="1"/>
  <c r="F55" i="10"/>
  <c r="F79" i="10" s="1"/>
  <c r="H79" i="10" s="1"/>
  <c r="H53" i="10"/>
  <c r="F77" i="10"/>
  <c r="H77" i="10" s="1"/>
  <c r="H61" i="10"/>
  <c r="F85" i="10"/>
  <c r="H85" i="10" s="1"/>
  <c r="H52" i="10"/>
  <c r="F76" i="10"/>
  <c r="H76" i="10" s="1"/>
  <c r="F56" i="10"/>
  <c r="F51" i="10"/>
  <c r="F75" i="10" s="1"/>
  <c r="H75" i="10" s="1"/>
  <c r="H59" i="10"/>
  <c r="F81" i="10" l="1"/>
  <c r="H81" i="10" s="1"/>
  <c r="H51" i="10"/>
  <c r="H55" i="10"/>
  <c r="H56" i="10"/>
  <c r="F80" i="10"/>
  <c r="H80" i="10" s="1"/>
  <c r="F9" i="10"/>
  <c r="H9" i="10" s="1"/>
  <c r="H47" i="9"/>
  <c r="F46" i="10" l="1"/>
  <c r="H46" i="10" l="1"/>
  <c r="F70" i="10"/>
  <c r="H70" i="10" s="1"/>
</calcChain>
</file>

<file path=xl/sharedStrings.xml><?xml version="1.0" encoding="utf-8"?>
<sst xmlns="http://schemas.openxmlformats.org/spreadsheetml/2006/main" count="417" uniqueCount="118">
  <si>
    <t>Период</t>
  </si>
  <si>
    <t>Санкт-Петербург</t>
  </si>
  <si>
    <t>Решение регулирующего органа</t>
  </si>
  <si>
    <t>Источник официального публикования</t>
  </si>
  <si>
    <t>Официальный сайт Комитета по тарифам Санкт-Петербурга</t>
  </si>
  <si>
    <t>ВН (110 кВ)</t>
  </si>
  <si>
    <t>СН1 (35-27 кВ)</t>
  </si>
  <si>
    <t>СН2 (6-10 кВ)</t>
  </si>
  <si>
    <t>НН (0,4 кВ)</t>
  </si>
  <si>
    <t>Всего</t>
  </si>
  <si>
    <t>Информация об основных потребительских характеристиках регулируемых товаров, работ и услуг субъектов естественных монополий и их соответствии государственным и иным утвержденным стандартам качества: о балансе электрической энергии и мощности</t>
  </si>
  <si>
    <t xml:space="preserve">№ п/п </t>
  </si>
  <si>
    <t>Отпуск в сеть</t>
  </si>
  <si>
    <t xml:space="preserve">Отпуск из сети </t>
  </si>
  <si>
    <t>тыс.кВтч.</t>
  </si>
  <si>
    <t>№ п/п</t>
  </si>
  <si>
    <t>Потери</t>
  </si>
  <si>
    <t>Затраты на покупку потерь</t>
  </si>
  <si>
    <t>%</t>
  </si>
  <si>
    <t>Ед. изм.</t>
  </si>
  <si>
    <t>тыс. руб.</t>
  </si>
  <si>
    <t>Информация об основных потребительских характеристиках регулируемых товаров, работ и услуг субъектов естественных монополий и их соответствии государственным и иным утвержденным стандартам качества о затратах на оплату потерь</t>
  </si>
  <si>
    <t>Уровень нормативных потерь, %</t>
  </si>
  <si>
    <t>Информация о перечне мероприятий по снижению размеров потерь в сетях АО "СК "ОСК", а также о сроках их исполнения и источниках финансирования</t>
  </si>
  <si>
    <t>Мероприятие</t>
  </si>
  <si>
    <t>Срок реализации</t>
  </si>
  <si>
    <t>Источник финансирования</t>
  </si>
  <si>
    <t>Информация об основных потребительских характеристиках регулируемых товаров, работ и услуг субъектов естественных монополий и их соответствии государственным и иным утвержденным стандартам качества о перечне зон деятельности сетевой организации с детализацией по населенным пунктам и районам городов, определяемых в соответствии с границами балансовой принадлежности электросетевого хозяйства                      АО "СК "ОСК", находящегося в собственности  или на ином законном основании.</t>
  </si>
  <si>
    <t>Информация об основных потребительских характеристиках регулируемых товаров, работ и услуг субъектов естественных монополий и их соответствии государственным и иным утвержденным стандартам качества о техническом состоянии сетей</t>
  </si>
  <si>
    <t>Вид объекта: КЛ, ВЛ, КВЛ, ПС, ТП, РП</t>
  </si>
  <si>
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</si>
  <si>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</si>
  <si>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</si>
  <si>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</si>
  <si>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</si>
  <si>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</si>
  <si>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надёжности,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</si>
  <si>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надёжности,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</si>
  <si>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произошёл перерыв электроснабжения, шт., в том числе:</t>
  </si>
  <si>
    <t>Суммарный объём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</si>
  <si>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</si>
  <si>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надёжности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</si>
  <si>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</si>
  <si>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</si>
  <si>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</si>
  <si>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1-я категория надёжности</t>
  </si>
  <si>
    <t>2-я категория надёжности</t>
  </si>
  <si>
    <t>3-я категория надёжности</t>
  </si>
  <si>
    <t>ВН (110 кВ и выше)</t>
  </si>
  <si>
    <t>СН1 (35 кВ)</t>
  </si>
  <si>
    <t>СН2 (6-20 кВ)</t>
  </si>
  <si>
    <t>НН (0,22-1 кВ)</t>
  </si>
  <si>
    <t>Класс напряжения отключённого оборудования сетевой организации, кВ</t>
  </si>
  <si>
    <t>Сводные данные об аварийных отключениях, по итогам</t>
  </si>
  <si>
    <t>Количество разработанных противоаварийных мероприятий</t>
  </si>
  <si>
    <t>Количество  мероприятий выполненных в установленный срок</t>
  </si>
  <si>
    <t xml:space="preserve">Информация об основных потребительских характеристиках регулируемых товаров, работ и услуг субъектов естественных монополий и их соответствии государственным и иным утвержденным стандартам качества об объеме недопоставленной в результате аварийных отключений электрической энергии </t>
  </si>
  <si>
    <t>Количество технологических нарушений, шт.</t>
  </si>
  <si>
    <t>Недоотпуск электроэнергии, тыс. кВтч</t>
  </si>
  <si>
    <t>Информация об основных потребительских характеристиках регулируемых товаров, работ и услуг субъектов естественных монополий и их соответствии государственным и иным утвержденным стандартам качества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напряжения.</t>
  </si>
  <si>
    <t>Наименование ТП, РТП, РП</t>
  </si>
  <si>
    <t>Местоположение</t>
  </si>
  <si>
    <t>Регион</t>
  </si>
  <si>
    <t>Муниципальное образование</t>
  </si>
  <si>
    <t>Класс напряжения, кВ</t>
  </si>
  <si>
    <t>Установленая трансформаторная мощность в ТП, МВА</t>
  </si>
  <si>
    <t>Нагрузочная способность ТП, МВА</t>
  </si>
  <si>
    <t>Текущий резерв мощности для технологического присроединения, МВА</t>
  </si>
  <si>
    <t>Текущий рекзерв мощности ТП по замерам, МВА</t>
  </si>
  <si>
    <t>Технические характеристики</t>
  </si>
  <si>
    <t>Информация об основных потребительских характеристиках регулируемых товаров, работ и услуг субъектов естественных монополий и их соответствии государственным и иным утвержденным стандартам качества о вводе в ремонт и выводе из ремонта электросетевых объектов с указанием сроков (сводная информация).</t>
  </si>
  <si>
    <t>Объект</t>
  </si>
  <si>
    <t>Оборудование</t>
  </si>
  <si>
    <t>Кол-во (дн)</t>
  </si>
  <si>
    <t>Начало (дата)</t>
  </si>
  <si>
    <t>Окончание (дата)</t>
  </si>
  <si>
    <t>Срок ремонта</t>
  </si>
  <si>
    <t>Содержание работ</t>
  </si>
  <si>
    <t>Примечание</t>
  </si>
  <si>
    <t>Информация об отпуске электроэнергии в сеть и отпуске электроэнергии из сети АО "СК "ОСК"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за 2023 год</t>
  </si>
  <si>
    <t>Информация об объеме переданной электроэнергии по договорам об оказании услуг по передаче электроэнергии потребителям АО "СК "ОСК" в разрезе уровней напряжений, используемых для ценообразования за 2023 год</t>
  </si>
  <si>
    <t>Информация о потерях электроэнергии в сетях АО "СК "ОСК" в абсолютном и относительном выражении по уровням напряжения, используемым для целей ценообразования за 2023 год</t>
  </si>
  <si>
    <t>-</t>
  </si>
  <si>
    <t>Информация о затратах АО "СК "ОСК" на покупку потерь в собственных сетях за 2023 год</t>
  </si>
  <si>
    <t>Информация о закупке АО "СК "ОСК" электрической энергии для компенсации потерь в сетях и ее стоимости за 2023 год</t>
  </si>
  <si>
    <t>Информация о размере фактических потерь АО "СК "ОСК", оплачиваемых покупателями при осуществлении расчетов за электрическую энергию по уровням напряжения за 2023 год</t>
  </si>
  <si>
    <t>На сегодняшний день в компании АО «СК «ОСК» находится в эксплуатации 43 подстанции 0,4-6 кВ установленной мощностью 60,505 МВА, в работе на ПС 0,4-6 кВ находится 80 силовых трансформаторов (автотрансформаторов) 0,4-6 кВ
Общая протяженность кабельных линий (КЛ) 6 кВ по трассе составляет 47 274 метра.
Общая протяженность кабельных линий (КЛ) 0,4 кВ по трассе составляет 4 879  метров.</t>
  </si>
  <si>
    <t>2 квартал   2023 год</t>
  </si>
  <si>
    <t>1 квартал     2023 год</t>
  </si>
  <si>
    <t>3 квартал      2023 год</t>
  </si>
  <si>
    <t>4 квартал   2023 год</t>
  </si>
  <si>
    <t>3 квартал     2023 год</t>
  </si>
  <si>
    <t>КЛ</t>
  </si>
  <si>
    <t>КЛ-6 кВ Ф 44-5</t>
  </si>
  <si>
    <t>А</t>
  </si>
  <si>
    <t>№01/2023 08.08.2023</t>
  </si>
  <si>
    <t>ТП-29, 30</t>
  </si>
  <si>
    <t>здание ТП</t>
  </si>
  <si>
    <t>ремонт кровли здания</t>
  </si>
  <si>
    <t>Информация об уровне нормативных потерь  электроэнергии АО "СК "ОСК" на 2023 год с указанием источника опубликования решения об установлении уровня нормативных потерь</t>
  </si>
  <si>
    <t>Информация о сводных данных об аварийных отключениях в месяц по границам территориальных зон деятельности АО "СК "ОСК", вызванных авариями или внеплановыми отключениями объектов электросетевого хозяйства, с указанием даты аварийного отключения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 за 2023 год</t>
  </si>
  <si>
    <t>Информация о количестве разработанных и выполненых противоаварийных меропрятий по актам расследования технологических нарушений  за 2023 год и 2024 год</t>
  </si>
  <si>
    <t>1 квартал     2024 год</t>
  </si>
  <si>
    <t>2 квартал   2024 год</t>
  </si>
  <si>
    <t>3 квартал      2024 год</t>
  </si>
  <si>
    <t>4 квартал   2024 год</t>
  </si>
  <si>
    <t>Информация об отпуске электроэнергии в сеть и отпуске электроэнергии из сети АО "СК "ОСК"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за 2024 год</t>
  </si>
  <si>
    <t>Информация об объеме переданной электроэнергии по договорам об оказании услуг по передаче электроэнергии потребителям АО "СК "ОСК" в разрезе уровней напряжений, используемых для ценообразования за 2024 год</t>
  </si>
  <si>
    <t>Информация о потерях электроэнергии в сетях АО "СК "ОСК" в абсолютном и относительном выражении по уровням напряжения, используемым для целей ценообразования за 2024 год</t>
  </si>
  <si>
    <t>1 квартал</t>
  </si>
  <si>
    <t>2 квартал</t>
  </si>
  <si>
    <t>3 квартал</t>
  </si>
  <si>
    <t>4 квартал</t>
  </si>
  <si>
    <t>Информация о затратах АО "СК "ОСК" на покупку потерь в собственных сетях за 2024 год</t>
  </si>
  <si>
    <t>Информация об уровне нормативных потерь  электроэнергии АО "СК "ОСК" на 2024 год с указанием источника опубликования решения об установлении уровня нормативных потерь</t>
  </si>
  <si>
    <t>Информация о закупке АО "СК "ОСК" электрической энергии для компенсации потерь в сетях и ее стоимости за 2024 год</t>
  </si>
  <si>
    <t>Информация о размере фактических потерь АО "СК "ОСК", оплачиваемых покупателями при осуществлении расчетов за электрическую энергию по уровням напряжения за 2024 год</t>
  </si>
  <si>
    <t>Информация о сводных данных об аварийных отключениях в месяц по границам территориальных зон деятельности АО "СК "ОСК", вызванных авариями или внеплановыми отключениями объектов электросетевого хозяйства, с указанием даты аварийного отключения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</si>
</sst>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Helv"/>
    </font>
    <font>
      <sz val="9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8" fillId="0" borderId="0"/>
    <xf numFmtId="0" fontId="15" fillId="12" borderId="0" applyNumberFormat="0" applyBorder="0" applyAlignment="0" applyProtection="0"/>
    <xf numFmtId="0" fontId="29" fillId="0" borderId="0"/>
    <xf numFmtId="0" fontId="15" fillId="16" borderId="0" applyNumberFormat="0" applyBorder="0" applyAlignment="0" applyProtection="0"/>
    <xf numFmtId="0" fontId="31" fillId="0" borderId="0"/>
    <xf numFmtId="0" fontId="3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26" fillId="0" borderId="0"/>
    <xf numFmtId="0" fontId="28" fillId="0" borderId="0"/>
    <xf numFmtId="0" fontId="15" fillId="24" borderId="0" applyNumberFormat="0" applyBorder="0" applyAlignment="0" applyProtection="0"/>
    <xf numFmtId="0" fontId="28" fillId="0" borderId="0"/>
    <xf numFmtId="0" fontId="28" fillId="0" borderId="0"/>
    <xf numFmtId="0" fontId="15" fillId="28" borderId="0" applyNumberFormat="0" applyBorder="0" applyAlignment="0" applyProtection="0"/>
    <xf numFmtId="0" fontId="28" fillId="0" borderId="0"/>
    <xf numFmtId="0" fontId="15" fillId="32" borderId="0" applyNumberFormat="0" applyBorder="0" applyAlignment="0" applyProtection="0"/>
    <xf numFmtId="0" fontId="26" fillId="0" borderId="0"/>
    <xf numFmtId="49" fontId="27" fillId="0" borderId="0" applyBorder="0">
      <alignment vertical="top"/>
    </xf>
  </cellStyleXfs>
  <cellXfs count="80">
    <xf numFmtId="0" fontId="0" fillId="0" borderId="0" xfId="0"/>
    <xf numFmtId="0" fontId="16" fillId="0" borderId="0" xfId="0" applyFont="1"/>
    <xf numFmtId="0" fontId="17" fillId="0" borderId="10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/>
    <xf numFmtId="0" fontId="20" fillId="0" borderId="10" xfId="0" applyFont="1" applyFill="1" applyBorder="1" applyAlignment="1">
      <alignment horizontal="left" vertical="center" wrapText="1" indent="1"/>
    </xf>
    <xf numFmtId="0" fontId="20" fillId="0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0" fillId="0" borderId="10" xfId="0" applyBorder="1"/>
    <xf numFmtId="0" fontId="20" fillId="0" borderId="10" xfId="0" applyFont="1" applyFill="1" applyBorder="1" applyAlignment="1">
      <alignment vertical="center" wrapText="1"/>
    </xf>
    <xf numFmtId="0" fontId="0" fillId="0" borderId="10" xfId="0" applyFont="1" applyBorder="1"/>
    <xf numFmtId="0" fontId="0" fillId="0" borderId="0" xfId="0" applyFont="1"/>
    <xf numFmtId="0" fontId="22" fillId="33" borderId="10" xfId="0" applyFont="1" applyFill="1" applyBorder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 wrapText="1"/>
    </xf>
    <xf numFmtId="0" fontId="23" fillId="34" borderId="10" xfId="0" applyFont="1" applyFill="1" applyBorder="1" applyAlignment="1">
      <alignment vertical="center" wrapText="1"/>
    </xf>
    <xf numFmtId="0" fontId="23" fillId="34" borderId="10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 wrapText="1"/>
    </xf>
    <xf numFmtId="0" fontId="0" fillId="0" borderId="0" xfId="0"/>
    <xf numFmtId="2" fontId="20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23" fillId="34" borderId="10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left" vertical="center" wrapText="1"/>
    </xf>
    <xf numFmtId="10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16" fillId="0" borderId="10" xfId="0" applyFont="1" applyBorder="1"/>
    <xf numFmtId="22" fontId="16" fillId="0" borderId="10" xfId="0" applyNumberFormat="1" applyFont="1" applyBorder="1" applyAlignment="1">
      <alignment horizontal="center" vertical="center"/>
    </xf>
    <xf numFmtId="0" fontId="0" fillId="0" borderId="0" xfId="0" applyBorder="1"/>
    <xf numFmtId="0" fontId="23" fillId="34" borderId="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 indent="1"/>
    </xf>
    <xf numFmtId="0" fontId="20" fillId="0" borderId="0" xfId="0" applyFont="1" applyFill="1" applyBorder="1" applyAlignment="1">
      <alignment vertical="center" wrapText="1"/>
    </xf>
    <xf numFmtId="2" fontId="20" fillId="0" borderId="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textRotation="90" wrapText="1"/>
    </xf>
    <xf numFmtId="4" fontId="20" fillId="0" borderId="10" xfId="0" applyNumberFormat="1" applyFont="1" applyFill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20" fillId="0" borderId="20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34" borderId="10" xfId="0" applyFont="1" applyFill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textRotation="90" wrapText="1"/>
    </xf>
  </cellXfs>
  <cellStyles count="53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— акцент1 2" xfId="37" xr:uid="{00000000-0005-0000-0000-000031000000}"/>
    <cellStyle name="60% — акцент2 2" xfId="39" xr:uid="{00000000-0005-0000-0000-000032000000}"/>
    <cellStyle name="60% — акцент3 2" xfId="42" xr:uid="{00000000-0005-0000-0000-000033000000}"/>
    <cellStyle name="60% — акцент4 2" xfId="45" xr:uid="{00000000-0005-0000-0000-000034000000}"/>
    <cellStyle name="60% — акцент5 2" xfId="48" xr:uid="{00000000-0005-0000-0000-000035000000}"/>
    <cellStyle name="60% — акцент6 2" xfId="50" xr:uid="{00000000-0005-0000-0000-000036000000}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 2" xfId="41" xr:uid="{00000000-0005-0000-0000-000001000000}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 xr:uid="{00000000-0005-0000-0000-000037000000}"/>
    <cellStyle name="Нейтральный 2" xfId="35" xr:uid="{00000000-0005-0000-0000-000038000000}"/>
    <cellStyle name="Обычный" xfId="0" builtinId="0"/>
    <cellStyle name="Обычный 10" xfId="52" xr:uid="{00000000-0005-0000-0000-000024000000}"/>
    <cellStyle name="Обычный 2" xfId="44" xr:uid="{00000000-0005-0000-0000-000003000000}"/>
    <cellStyle name="Обычный 2 2" xfId="36" xr:uid="{00000000-0005-0000-0000-000004000000}"/>
    <cellStyle name="Обычный 2 2 19" xfId="51" xr:uid="{00000000-0005-0000-0000-000025000000}"/>
    <cellStyle name="Обычный 3" xfId="38" xr:uid="{00000000-0005-0000-0000-000005000000}"/>
    <cellStyle name="Обычный 4" xfId="47" xr:uid="{00000000-0005-0000-0000-000006000000}"/>
    <cellStyle name="Обычный 5" xfId="49" xr:uid="{00000000-0005-0000-0000-000007000000}"/>
    <cellStyle name="Обычный 6" xfId="46" xr:uid="{00000000-0005-0000-0000-000008000000}"/>
    <cellStyle name="Обычный 7" xfId="43" xr:uid="{00000000-0005-0000-0000-000009000000}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Стиль 1" xfId="40" xr:uid="{00000000-0005-0000-0000-00000A000000}"/>
    <cellStyle name="Текст предупреждения" xfId="12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hmelenko/Desktop/3.%20&#1054;&#1058;&#1063;&#1045;&#1058;&#1067;%20&#1087;&#1086;%20&#1090;&#1072;&#1088;&#1080;&#1092;&#1085;&#1086;&#1081;%20&#1076;&#1077;&#1103;&#1090;&#1077;&#1083;&#1100;&#1085;&#1086;&#1089;&#1090;&#1080;/&#1054;&#1090;&#1095;&#1077;&#1090;&#1099;%20&#1045;&#1048;&#1040;&#1057;/2024/&#1048;&#1090;&#1086;&#1075;&#1080;%20&#1076;&#1077;&#1103;&#1090;&#1077;&#1083;&#1100;&#1085;&#1086;&#1089;&#1090;&#1080;/1.&#1069;&#1051;&#1045;&#1050;&#1058;&#1056;&#1054;&#1069;&#1053;&#1045;&#1056;&#1043;&#1048;&#1071;/&#1041;&#1072;&#1083;&#1072;&#1085;&#1089;_&#1069;&#1069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факт (2)"/>
      <sheetName val="2023 факт"/>
      <sheetName val="2024 факт"/>
    </sheetNames>
    <sheetDataSet>
      <sheetData sheetId="0"/>
      <sheetData sheetId="1"/>
      <sheetData sheetId="2">
        <row r="4">
          <cell r="B4">
            <v>4527.9979999999996</v>
          </cell>
          <cell r="C4">
            <v>4457.268</v>
          </cell>
          <cell r="D4">
            <v>4148.2539999999999</v>
          </cell>
          <cell r="E4">
            <v>3718.5770000000002</v>
          </cell>
          <cell r="F4">
            <v>2751.1750000000002</v>
          </cell>
          <cell r="G4">
            <v>2346.663</v>
          </cell>
          <cell r="H4">
            <v>2574.33</v>
          </cell>
          <cell r="I4">
            <v>2781.8829999999998</v>
          </cell>
          <cell r="J4">
            <v>2709.0360000000001</v>
          </cell>
          <cell r="K4">
            <v>3586.9630000000002</v>
          </cell>
          <cell r="L4">
            <v>4014.4520000000002</v>
          </cell>
          <cell r="M4">
            <v>4465.1530000000002</v>
          </cell>
        </row>
        <row r="5">
          <cell r="B5">
            <v>4457.9479999999994</v>
          </cell>
          <cell r="C5">
            <v>4384.7870000000003</v>
          </cell>
          <cell r="D5">
            <v>4080.22</v>
          </cell>
          <cell r="E5">
            <v>3655.5459999999998</v>
          </cell>
          <cell r="F5">
            <v>2692.2460000000001</v>
          </cell>
          <cell r="G5">
            <v>2298.5680000000002</v>
          </cell>
          <cell r="H5">
            <v>2522.9540000000002</v>
          </cell>
          <cell r="I5">
            <v>2723.0929999999998</v>
          </cell>
          <cell r="J5">
            <v>2651.944</v>
          </cell>
          <cell r="K5">
            <v>3518.7710000000002</v>
          </cell>
          <cell r="L5">
            <v>3951.8629999999998</v>
          </cell>
          <cell r="M5">
            <v>4404.0379999999996</v>
          </cell>
        </row>
        <row r="8">
          <cell r="B8">
            <v>70.05</v>
          </cell>
          <cell r="C8">
            <v>72.480999999999995</v>
          </cell>
          <cell r="D8">
            <v>68.034000000000106</v>
          </cell>
          <cell r="E8">
            <v>63.031000000000404</v>
          </cell>
          <cell r="F8">
            <v>58.929000000000087</v>
          </cell>
          <cell r="G8">
            <v>48.0949999999998</v>
          </cell>
          <cell r="H8">
            <v>51.375999999999749</v>
          </cell>
          <cell r="I8">
            <v>58.789999999999964</v>
          </cell>
          <cell r="J8">
            <v>57.092000000000098</v>
          </cell>
          <cell r="K8">
            <v>68.192000000000007</v>
          </cell>
          <cell r="L8">
            <v>62.589000000000397</v>
          </cell>
          <cell r="M8">
            <v>61.115000000000691</v>
          </cell>
        </row>
        <row r="9">
          <cell r="B9">
            <v>1.5470413193645404E-2</v>
          </cell>
          <cell r="C9">
            <v>1.6261306253068021E-2</v>
          </cell>
          <cell r="D9">
            <v>1.6400635062366022E-2</v>
          </cell>
          <cell r="E9">
            <v>1.695030115014437E-2</v>
          </cell>
          <cell r="F9">
            <v>2.1419575272383647E-2</v>
          </cell>
          <cell r="G9">
            <v>2.0495060432622749E-2</v>
          </cell>
          <cell r="H9">
            <v>1.995703736506188E-2</v>
          </cell>
          <cell r="I9">
            <v>2.1133167714098677E-2</v>
          </cell>
          <cell r="J9">
            <v>2.1074655338651865E-2</v>
          </cell>
          <cell r="K9">
            <v>1.9011068695160782E-2</v>
          </cell>
          <cell r="L9">
            <v>1.5590920006018354E-2</v>
          </cell>
          <cell r="M9">
            <v>1.3687100979518661E-2</v>
          </cell>
        </row>
        <row r="24">
          <cell r="B24">
            <v>195510.95</v>
          </cell>
          <cell r="C24">
            <v>235719.81</v>
          </cell>
          <cell r="D24">
            <v>201103.06</v>
          </cell>
          <cell r="E24">
            <v>197007.17</v>
          </cell>
          <cell r="F24">
            <v>168368.4</v>
          </cell>
          <cell r="G24">
            <v>147050.94</v>
          </cell>
          <cell r="H24">
            <v>153256.66</v>
          </cell>
          <cell r="I24">
            <v>184290.19</v>
          </cell>
          <cell r="J24">
            <v>200654.97</v>
          </cell>
          <cell r="K24">
            <v>231995.32</v>
          </cell>
          <cell r="L24">
            <v>213726.41</v>
          </cell>
          <cell r="M24">
            <v>191413.4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541E-25AE-44E8-9C77-C4FA1F0CA612}">
  <sheetPr>
    <tabColor rgb="FF00B050"/>
  </sheetPr>
  <dimension ref="A1:H67"/>
  <sheetViews>
    <sheetView topLeftCell="A46" workbookViewId="0">
      <selection activeCell="E66" sqref="E66"/>
    </sheetView>
  </sheetViews>
  <sheetFormatPr defaultRowHeight="15" x14ac:dyDescent="0.25"/>
  <cols>
    <col min="1" max="1" width="2.85546875" customWidth="1"/>
    <col min="2" max="2" width="15.5703125" customWidth="1"/>
    <col min="3" max="3" width="10.85546875" customWidth="1"/>
    <col min="4" max="4" width="16.28515625" customWidth="1"/>
    <col min="5" max="5" width="17.28515625" customWidth="1"/>
    <col min="6" max="8" width="16.28515625" customWidth="1"/>
  </cols>
  <sheetData>
    <row r="1" spans="1:8" s="4" customFormat="1" ht="15.75" x14ac:dyDescent="0.25">
      <c r="A1" s="3"/>
      <c r="B1" s="3"/>
      <c r="C1" s="3"/>
      <c r="D1" s="3"/>
      <c r="E1" s="3"/>
      <c r="G1" s="6"/>
      <c r="H1" s="6"/>
    </row>
    <row r="2" spans="1:8" s="4" customFormat="1" ht="15.75" x14ac:dyDescent="0.25">
      <c r="A2" s="3"/>
      <c r="B2" s="3"/>
      <c r="C2" s="3"/>
      <c r="D2" s="3"/>
      <c r="E2" s="3"/>
      <c r="G2" s="6"/>
      <c r="H2" s="6"/>
    </row>
    <row r="3" spans="1:8" s="4" customFormat="1" ht="15.75" x14ac:dyDescent="0.25">
      <c r="A3" s="3"/>
      <c r="B3" s="3"/>
      <c r="C3" s="3"/>
      <c r="D3" s="3"/>
      <c r="E3" s="3"/>
      <c r="F3" s="5"/>
      <c r="G3" s="5"/>
      <c r="H3" s="5"/>
    </row>
    <row r="4" spans="1:8" s="4" customFormat="1" ht="47.25" customHeight="1" x14ac:dyDescent="0.25">
      <c r="A4" s="3"/>
      <c r="B4" s="56" t="s">
        <v>10</v>
      </c>
      <c r="C4" s="56"/>
      <c r="D4" s="56"/>
      <c r="E4" s="56"/>
      <c r="F4" s="56"/>
      <c r="G4" s="56"/>
      <c r="H4" s="56"/>
    </row>
    <row r="5" spans="1:8" ht="8.25" customHeight="1" x14ac:dyDescent="0.25">
      <c r="A5" s="1"/>
      <c r="B5" s="57"/>
      <c r="C5" s="57"/>
      <c r="D5" s="57"/>
      <c r="E5" s="57"/>
      <c r="F5" s="57"/>
      <c r="G5" s="57"/>
      <c r="H5" s="57"/>
    </row>
    <row r="6" spans="1:8" ht="62.25" customHeight="1" x14ac:dyDescent="0.25">
      <c r="B6" s="55" t="s">
        <v>79</v>
      </c>
      <c r="C6" s="55"/>
      <c r="D6" s="55"/>
      <c r="E6" s="55"/>
      <c r="F6" s="55"/>
      <c r="G6" s="55"/>
      <c r="H6" s="55"/>
    </row>
    <row r="7" spans="1:8" x14ac:dyDescent="0.25">
      <c r="B7" s="50" t="s">
        <v>11</v>
      </c>
      <c r="C7" s="51"/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x14ac:dyDescent="0.25">
      <c r="B8" s="52"/>
      <c r="C8" s="53"/>
      <c r="D8" s="8" t="s">
        <v>14</v>
      </c>
      <c r="E8" s="8" t="s">
        <v>14</v>
      </c>
      <c r="F8" s="8" t="s">
        <v>14</v>
      </c>
      <c r="G8" s="8" t="s">
        <v>14</v>
      </c>
      <c r="H8" s="8" t="s">
        <v>14</v>
      </c>
    </row>
    <row r="9" spans="1:8" ht="13.5" customHeight="1" x14ac:dyDescent="0.25">
      <c r="B9" s="48" t="s">
        <v>12</v>
      </c>
      <c r="C9" s="49"/>
      <c r="D9" s="8"/>
      <c r="E9" s="8"/>
      <c r="F9" s="47">
        <v>22800</v>
      </c>
      <c r="G9" s="47"/>
      <c r="H9" s="47">
        <v>22800</v>
      </c>
    </row>
    <row r="10" spans="1:8" x14ac:dyDescent="0.25">
      <c r="B10" s="48" t="s">
        <v>13</v>
      </c>
      <c r="C10" s="49"/>
      <c r="D10" s="8"/>
      <c r="E10" s="8"/>
      <c r="F10" s="47">
        <v>22305</v>
      </c>
      <c r="G10" s="47"/>
      <c r="H10" s="47">
        <v>22305</v>
      </c>
    </row>
    <row r="11" spans="1:8" s="19" customFormat="1" ht="62.25" customHeight="1" x14ac:dyDescent="0.25">
      <c r="B11" s="55" t="s">
        <v>106</v>
      </c>
      <c r="C11" s="55"/>
      <c r="D11" s="55"/>
      <c r="E11" s="55"/>
      <c r="F11" s="55"/>
      <c r="G11" s="55"/>
      <c r="H11" s="55"/>
    </row>
    <row r="12" spans="1:8" s="19" customFormat="1" x14ac:dyDescent="0.25">
      <c r="B12" s="50" t="s">
        <v>11</v>
      </c>
      <c r="C12" s="51"/>
      <c r="D12" s="38" t="s">
        <v>5</v>
      </c>
      <c r="E12" s="38" t="s">
        <v>6</v>
      </c>
      <c r="F12" s="38" t="s">
        <v>7</v>
      </c>
      <c r="G12" s="38" t="s">
        <v>8</v>
      </c>
      <c r="H12" s="38" t="s">
        <v>9</v>
      </c>
    </row>
    <row r="13" spans="1:8" s="19" customFormat="1" x14ac:dyDescent="0.25">
      <c r="B13" s="52"/>
      <c r="C13" s="53"/>
      <c r="D13" s="38" t="s">
        <v>14</v>
      </c>
      <c r="E13" s="38" t="s">
        <v>14</v>
      </c>
      <c r="F13" s="38" t="s">
        <v>14</v>
      </c>
      <c r="G13" s="38" t="s">
        <v>14</v>
      </c>
      <c r="H13" s="38" t="s">
        <v>14</v>
      </c>
    </row>
    <row r="14" spans="1:8" s="19" customFormat="1" x14ac:dyDescent="0.25">
      <c r="B14" s="48" t="s">
        <v>109</v>
      </c>
      <c r="C14" s="49"/>
      <c r="D14" s="38"/>
      <c r="E14" s="38"/>
      <c r="F14" s="44"/>
      <c r="G14" s="38"/>
      <c r="H14" s="38"/>
    </row>
    <row r="15" spans="1:8" s="19" customFormat="1" ht="13.5" customHeight="1" x14ac:dyDescent="0.25">
      <c r="B15" s="48" t="s">
        <v>12</v>
      </c>
      <c r="C15" s="49"/>
      <c r="D15" s="38"/>
      <c r="E15" s="38"/>
      <c r="F15" s="47">
        <f>SUM('[1]2024 факт'!$B$4:$D$4)</f>
        <v>13133.52</v>
      </c>
      <c r="G15" s="47"/>
      <c r="H15" s="47">
        <f>F15</f>
        <v>13133.52</v>
      </c>
    </row>
    <row r="16" spans="1:8" s="19" customFormat="1" x14ac:dyDescent="0.25">
      <c r="B16" s="48" t="s">
        <v>13</v>
      </c>
      <c r="C16" s="49"/>
      <c r="D16" s="38"/>
      <c r="E16" s="38"/>
      <c r="F16" s="47">
        <f>SUM('[1]2024 факт'!$B$5:$D$5)</f>
        <v>12922.955</v>
      </c>
      <c r="G16" s="47"/>
      <c r="H16" s="47">
        <f>F16</f>
        <v>12922.955</v>
      </c>
    </row>
    <row r="17" spans="2:8" s="19" customFormat="1" x14ac:dyDescent="0.25">
      <c r="B17" s="48" t="s">
        <v>110</v>
      </c>
      <c r="C17" s="49"/>
      <c r="D17" s="38"/>
      <c r="E17" s="38"/>
      <c r="F17" s="47"/>
      <c r="G17" s="47"/>
      <c r="H17" s="47"/>
    </row>
    <row r="18" spans="2:8" s="19" customFormat="1" ht="13.5" customHeight="1" x14ac:dyDescent="0.25">
      <c r="B18" s="48" t="s">
        <v>12</v>
      </c>
      <c r="C18" s="49"/>
      <c r="D18" s="38"/>
      <c r="E18" s="38"/>
      <c r="F18" s="47">
        <f>SUM('[1]2024 факт'!$E$4:$G$4)</f>
        <v>8816.4150000000009</v>
      </c>
      <c r="G18" s="47"/>
      <c r="H18" s="47">
        <f>F18</f>
        <v>8816.4150000000009</v>
      </c>
    </row>
    <row r="19" spans="2:8" s="19" customFormat="1" x14ac:dyDescent="0.25">
      <c r="B19" s="48" t="s">
        <v>13</v>
      </c>
      <c r="C19" s="49"/>
      <c r="D19" s="38"/>
      <c r="E19" s="38"/>
      <c r="F19" s="47">
        <f>SUM('[1]2024 факт'!$E$5:$G$5)</f>
        <v>8646.36</v>
      </c>
      <c r="G19" s="47"/>
      <c r="H19" s="47">
        <f>F19</f>
        <v>8646.36</v>
      </c>
    </row>
    <row r="20" spans="2:8" s="19" customFormat="1" x14ac:dyDescent="0.25">
      <c r="B20" s="48" t="s">
        <v>111</v>
      </c>
      <c r="C20" s="49"/>
      <c r="D20" s="38"/>
      <c r="E20" s="38"/>
      <c r="F20" s="47"/>
      <c r="G20" s="47"/>
      <c r="H20" s="47"/>
    </row>
    <row r="21" spans="2:8" s="19" customFormat="1" ht="13.5" customHeight="1" x14ac:dyDescent="0.25">
      <c r="B21" s="48" t="s">
        <v>12</v>
      </c>
      <c r="C21" s="49"/>
      <c r="D21" s="38"/>
      <c r="E21" s="38"/>
      <c r="F21" s="47">
        <f>SUM('[1]2024 факт'!$H$4:$J$4)</f>
        <v>8065.2489999999998</v>
      </c>
      <c r="G21" s="47"/>
      <c r="H21" s="47">
        <f>F21</f>
        <v>8065.2489999999998</v>
      </c>
    </row>
    <row r="22" spans="2:8" s="19" customFormat="1" x14ac:dyDescent="0.25">
      <c r="B22" s="48" t="s">
        <v>13</v>
      </c>
      <c r="C22" s="49"/>
      <c r="D22" s="38"/>
      <c r="E22" s="38"/>
      <c r="F22" s="47">
        <f>SUM('[1]2024 факт'!$H$5:$J$5)</f>
        <v>7897.991</v>
      </c>
      <c r="G22" s="47"/>
      <c r="H22" s="47">
        <f>F22</f>
        <v>7897.991</v>
      </c>
    </row>
    <row r="23" spans="2:8" s="19" customFormat="1" x14ac:dyDescent="0.25">
      <c r="B23" s="48" t="s">
        <v>112</v>
      </c>
      <c r="C23" s="49"/>
      <c r="D23" s="38"/>
      <c r="E23" s="38"/>
      <c r="F23" s="47"/>
      <c r="G23" s="47"/>
      <c r="H23" s="47"/>
    </row>
    <row r="24" spans="2:8" s="19" customFormat="1" ht="13.5" customHeight="1" x14ac:dyDescent="0.25">
      <c r="B24" s="48" t="s">
        <v>12</v>
      </c>
      <c r="C24" s="49"/>
      <c r="D24" s="38"/>
      <c r="E24" s="38"/>
      <c r="F24" s="47">
        <f>SUM('[1]2024 факт'!$K$4:$M$4)</f>
        <v>12066.568000000001</v>
      </c>
      <c r="G24" s="47"/>
      <c r="H24" s="47">
        <f>F24</f>
        <v>12066.568000000001</v>
      </c>
    </row>
    <row r="25" spans="2:8" s="19" customFormat="1" x14ac:dyDescent="0.25">
      <c r="B25" s="48" t="s">
        <v>13</v>
      </c>
      <c r="C25" s="49"/>
      <c r="D25" s="38"/>
      <c r="E25" s="38"/>
      <c r="F25" s="47">
        <f>SUM('[1]2024 факт'!$K$5:$M$5)</f>
        <v>11874.671999999999</v>
      </c>
      <c r="G25" s="47"/>
      <c r="H25" s="47">
        <f>F25</f>
        <v>11874.671999999999</v>
      </c>
    </row>
    <row r="26" spans="2:8" x14ac:dyDescent="0.25">
      <c r="B26" s="13"/>
      <c r="C26" s="13"/>
      <c r="D26" s="13"/>
      <c r="E26" s="13"/>
      <c r="F26" s="13"/>
      <c r="G26" s="13"/>
      <c r="H26" s="13"/>
    </row>
    <row r="27" spans="2:8" ht="54.75" customHeight="1" x14ac:dyDescent="0.25">
      <c r="B27" s="55" t="s">
        <v>80</v>
      </c>
      <c r="C27" s="55"/>
      <c r="D27" s="55"/>
      <c r="E27" s="55"/>
      <c r="F27" s="55"/>
      <c r="G27" s="55"/>
      <c r="H27" s="55"/>
    </row>
    <row r="28" spans="2:8" x14ac:dyDescent="0.25">
      <c r="B28" s="50" t="s">
        <v>15</v>
      </c>
      <c r="C28" s="51"/>
      <c r="D28" s="8" t="s">
        <v>5</v>
      </c>
      <c r="E28" s="8" t="s">
        <v>6</v>
      </c>
      <c r="F28" s="8" t="s">
        <v>7</v>
      </c>
      <c r="G28" s="8" t="s">
        <v>8</v>
      </c>
      <c r="H28" s="8" t="s">
        <v>9</v>
      </c>
    </row>
    <row r="29" spans="2:8" x14ac:dyDescent="0.25">
      <c r="B29" s="52"/>
      <c r="C29" s="53"/>
      <c r="D29" s="8" t="s">
        <v>14</v>
      </c>
      <c r="E29" s="8" t="s">
        <v>14</v>
      </c>
      <c r="F29" s="8" t="s">
        <v>14</v>
      </c>
      <c r="G29" s="8" t="s">
        <v>14</v>
      </c>
      <c r="H29" s="8" t="s">
        <v>14</v>
      </c>
    </row>
    <row r="30" spans="2:8" x14ac:dyDescent="0.25">
      <c r="B30" s="48" t="s">
        <v>13</v>
      </c>
      <c r="C30" s="49"/>
      <c r="D30" s="8"/>
      <c r="E30" s="8"/>
      <c r="F30" s="47">
        <f>F10</f>
        <v>22305</v>
      </c>
      <c r="G30" s="47"/>
      <c r="H30" s="47">
        <f>H10</f>
        <v>22305</v>
      </c>
    </row>
    <row r="31" spans="2:8" s="19" customFormat="1" ht="54.75" customHeight="1" x14ac:dyDescent="0.25">
      <c r="B31" s="55" t="s">
        <v>107</v>
      </c>
      <c r="C31" s="55"/>
      <c r="D31" s="55"/>
      <c r="E31" s="55"/>
      <c r="F31" s="55"/>
      <c r="G31" s="55"/>
      <c r="H31" s="55"/>
    </row>
    <row r="32" spans="2:8" s="19" customFormat="1" x14ac:dyDescent="0.25">
      <c r="B32" s="50" t="s">
        <v>15</v>
      </c>
      <c r="C32" s="51"/>
      <c r="D32" s="38" t="s">
        <v>5</v>
      </c>
      <c r="E32" s="38" t="s">
        <v>6</v>
      </c>
      <c r="F32" s="38" t="s">
        <v>7</v>
      </c>
      <c r="G32" s="38" t="s">
        <v>8</v>
      </c>
      <c r="H32" s="38" t="s">
        <v>9</v>
      </c>
    </row>
    <row r="33" spans="2:8" s="19" customFormat="1" x14ac:dyDescent="0.25">
      <c r="B33" s="52"/>
      <c r="C33" s="53"/>
      <c r="D33" s="38" t="s">
        <v>14</v>
      </c>
      <c r="E33" s="38" t="s">
        <v>14</v>
      </c>
      <c r="F33" s="38" t="s">
        <v>14</v>
      </c>
      <c r="G33" s="38" t="s">
        <v>14</v>
      </c>
      <c r="H33" s="38" t="s">
        <v>14</v>
      </c>
    </row>
    <row r="34" spans="2:8" s="19" customFormat="1" x14ac:dyDescent="0.25">
      <c r="B34" s="48" t="s">
        <v>109</v>
      </c>
      <c r="C34" s="49"/>
      <c r="D34" s="38"/>
      <c r="E34" s="38"/>
      <c r="F34" s="38"/>
      <c r="G34" s="38"/>
      <c r="H34" s="38"/>
    </row>
    <row r="35" spans="2:8" s="19" customFormat="1" x14ac:dyDescent="0.25">
      <c r="B35" s="48" t="s">
        <v>13</v>
      </c>
      <c r="C35" s="49"/>
      <c r="D35" s="38"/>
      <c r="E35" s="38"/>
      <c r="F35" s="44">
        <f>F16</f>
        <v>12922.955</v>
      </c>
      <c r="G35" s="38"/>
      <c r="H35" s="44">
        <f>F35</f>
        <v>12922.955</v>
      </c>
    </row>
    <row r="36" spans="2:8" s="19" customFormat="1" x14ac:dyDescent="0.25">
      <c r="B36" s="48" t="s">
        <v>110</v>
      </c>
      <c r="C36" s="49"/>
      <c r="D36" s="38"/>
      <c r="E36" s="38"/>
      <c r="F36" s="38"/>
      <c r="G36" s="38"/>
      <c r="H36" s="38"/>
    </row>
    <row r="37" spans="2:8" s="19" customFormat="1" x14ac:dyDescent="0.25">
      <c r="B37" s="48" t="s">
        <v>13</v>
      </c>
      <c r="C37" s="49"/>
      <c r="D37" s="38"/>
      <c r="E37" s="38"/>
      <c r="F37" s="44">
        <f>F19</f>
        <v>8646.36</v>
      </c>
      <c r="G37" s="38"/>
      <c r="H37" s="44">
        <f>F37</f>
        <v>8646.36</v>
      </c>
    </row>
    <row r="38" spans="2:8" s="19" customFormat="1" x14ac:dyDescent="0.25">
      <c r="B38" s="48" t="s">
        <v>111</v>
      </c>
      <c r="C38" s="49"/>
      <c r="D38" s="38"/>
      <c r="E38" s="38"/>
      <c r="F38" s="44"/>
      <c r="G38" s="38"/>
      <c r="H38" s="38"/>
    </row>
    <row r="39" spans="2:8" s="19" customFormat="1" x14ac:dyDescent="0.25">
      <c r="B39" s="48" t="s">
        <v>13</v>
      </c>
      <c r="C39" s="49"/>
      <c r="D39" s="38"/>
      <c r="E39" s="38"/>
      <c r="F39" s="44">
        <f>F22</f>
        <v>7897.991</v>
      </c>
      <c r="G39" s="38"/>
      <c r="H39" s="44">
        <f>F39</f>
        <v>7897.991</v>
      </c>
    </row>
    <row r="40" spans="2:8" s="19" customFormat="1" x14ac:dyDescent="0.25">
      <c r="B40" s="48" t="s">
        <v>112</v>
      </c>
      <c r="C40" s="49"/>
      <c r="D40" s="38"/>
      <c r="E40" s="38"/>
      <c r="F40" s="47"/>
      <c r="G40" s="38"/>
      <c r="H40" s="38"/>
    </row>
    <row r="41" spans="2:8" s="19" customFormat="1" x14ac:dyDescent="0.25">
      <c r="B41" s="48" t="s">
        <v>13</v>
      </c>
      <c r="C41" s="49"/>
      <c r="D41" s="38"/>
      <c r="E41" s="38"/>
      <c r="F41" s="47">
        <f>F25</f>
        <v>11874.671999999999</v>
      </c>
      <c r="G41" s="38"/>
      <c r="H41" s="47">
        <f>H25</f>
        <v>11874.671999999999</v>
      </c>
    </row>
    <row r="42" spans="2:8" s="19" customFormat="1" x14ac:dyDescent="0.25">
      <c r="B42" s="40"/>
      <c r="C42" s="40"/>
      <c r="D42" s="40"/>
      <c r="E42" s="40"/>
      <c r="F42" s="40"/>
      <c r="G42" s="40"/>
      <c r="H42" s="40"/>
    </row>
    <row r="43" spans="2:8" x14ac:dyDescent="0.25">
      <c r="B43" s="13"/>
      <c r="C43" s="13"/>
      <c r="D43" s="13"/>
      <c r="E43" s="13"/>
      <c r="F43" s="13"/>
      <c r="G43" s="13"/>
      <c r="H43" s="13"/>
    </row>
    <row r="44" spans="2:8" ht="36" customHeight="1" x14ac:dyDescent="0.25">
      <c r="B44" s="55" t="s">
        <v>81</v>
      </c>
      <c r="C44" s="55"/>
      <c r="D44" s="55"/>
      <c r="E44" s="55"/>
      <c r="F44" s="55"/>
      <c r="G44" s="55"/>
      <c r="H44" s="55"/>
    </row>
    <row r="45" spans="2:8" ht="15" customHeight="1" x14ac:dyDescent="0.25">
      <c r="B45" s="7" t="s">
        <v>15</v>
      </c>
      <c r="C45" s="8" t="s">
        <v>19</v>
      </c>
      <c r="D45" s="8" t="s">
        <v>5</v>
      </c>
      <c r="E45" s="8" t="s">
        <v>6</v>
      </c>
      <c r="F45" s="8" t="s">
        <v>7</v>
      </c>
      <c r="G45" s="8" t="s">
        <v>8</v>
      </c>
      <c r="H45" s="8" t="s">
        <v>9</v>
      </c>
    </row>
    <row r="46" spans="2:8" ht="15.75" customHeight="1" x14ac:dyDescent="0.25">
      <c r="B46" s="54" t="s">
        <v>16</v>
      </c>
      <c r="C46" s="8" t="s">
        <v>14</v>
      </c>
      <c r="D46" s="9"/>
      <c r="E46" s="9"/>
      <c r="F46" s="31">
        <v>762.85299999999995</v>
      </c>
      <c r="G46" s="32"/>
      <c r="H46" s="31">
        <v>762.85299999999995</v>
      </c>
    </row>
    <row r="47" spans="2:8" x14ac:dyDescent="0.25">
      <c r="B47" s="54"/>
      <c r="C47" s="8" t="s">
        <v>18</v>
      </c>
      <c r="D47" s="12"/>
      <c r="E47" s="12"/>
      <c r="F47" s="29">
        <f>F46/H9</f>
        <v>3.3458464912280703E-2</v>
      </c>
      <c r="G47" s="30"/>
      <c r="H47" s="29">
        <f>F47</f>
        <v>3.3458464912280703E-2</v>
      </c>
    </row>
    <row r="48" spans="2:8" ht="27" customHeight="1" x14ac:dyDescent="0.25">
      <c r="B48" s="7" t="s">
        <v>17</v>
      </c>
      <c r="C48" s="8" t="s">
        <v>20</v>
      </c>
      <c r="D48" s="11"/>
      <c r="E48" s="11"/>
      <c r="F48" s="46">
        <v>2331.02038894</v>
      </c>
      <c r="G48" s="46"/>
      <c r="H48" s="46">
        <v>2331.02038894</v>
      </c>
    </row>
    <row r="49" spans="2:8" s="19" customFormat="1" ht="36" customHeight="1" x14ac:dyDescent="0.25">
      <c r="B49" s="55" t="s">
        <v>108</v>
      </c>
      <c r="C49" s="55"/>
      <c r="D49" s="55"/>
      <c r="E49" s="55"/>
      <c r="F49" s="55"/>
      <c r="G49" s="55"/>
      <c r="H49" s="55"/>
    </row>
    <row r="50" spans="2:8" s="19" customFormat="1" ht="15" customHeight="1" x14ac:dyDescent="0.25">
      <c r="B50" s="7" t="s">
        <v>15</v>
      </c>
      <c r="C50" s="38" t="s">
        <v>19</v>
      </c>
      <c r="D50" s="38" t="s">
        <v>5</v>
      </c>
      <c r="E50" s="38" t="s">
        <v>6</v>
      </c>
      <c r="F50" s="38" t="s">
        <v>7</v>
      </c>
      <c r="G50" s="38" t="s">
        <v>8</v>
      </c>
      <c r="H50" s="38" t="s">
        <v>9</v>
      </c>
    </row>
    <row r="51" spans="2:8" s="19" customFormat="1" ht="15" customHeight="1" x14ac:dyDescent="0.25">
      <c r="B51" s="48" t="s">
        <v>109</v>
      </c>
      <c r="C51" s="49"/>
      <c r="D51" s="38"/>
      <c r="E51" s="38"/>
      <c r="F51" s="38"/>
      <c r="G51" s="38"/>
      <c r="H51" s="38"/>
    </row>
    <row r="52" spans="2:8" s="19" customFormat="1" ht="15.75" customHeight="1" x14ac:dyDescent="0.25">
      <c r="B52" s="54" t="s">
        <v>16</v>
      </c>
      <c r="C52" s="38" t="s">
        <v>14</v>
      </c>
      <c r="D52" s="9"/>
      <c r="E52" s="9"/>
      <c r="F52" s="31">
        <f>SUM('[1]2024 факт'!$B$8:$D$8)</f>
        <v>210.56500000000011</v>
      </c>
      <c r="G52" s="32"/>
      <c r="H52" s="31">
        <f>F52</f>
        <v>210.56500000000011</v>
      </c>
    </row>
    <row r="53" spans="2:8" s="19" customFormat="1" x14ac:dyDescent="0.25">
      <c r="B53" s="54"/>
      <c r="C53" s="38" t="s">
        <v>18</v>
      </c>
      <c r="D53" s="12"/>
      <c r="E53" s="12"/>
      <c r="F53" s="29">
        <f>AVERAGE('[1]2024 факт'!$B$9:$D$9)</f>
        <v>1.6044118169693148E-2</v>
      </c>
      <c r="G53" s="30"/>
      <c r="H53" s="29">
        <f t="shared" ref="H53:H62" si="0">F53</f>
        <v>1.6044118169693148E-2</v>
      </c>
    </row>
    <row r="54" spans="2:8" s="19" customFormat="1" ht="27" customHeight="1" x14ac:dyDescent="0.25">
      <c r="B54" s="7" t="s">
        <v>17</v>
      </c>
      <c r="C54" s="38" t="s">
        <v>20</v>
      </c>
      <c r="D54" s="11"/>
      <c r="E54" s="11"/>
      <c r="F54" s="20">
        <f>SUM('[1]2024 факт'!$B$24:$D$24)/1000</f>
        <v>632.33382000000006</v>
      </c>
      <c r="G54" s="38"/>
      <c r="H54" s="20">
        <f t="shared" si="0"/>
        <v>632.33382000000006</v>
      </c>
    </row>
    <row r="55" spans="2:8" s="19" customFormat="1" ht="15" customHeight="1" x14ac:dyDescent="0.25">
      <c r="B55" s="48" t="s">
        <v>110</v>
      </c>
      <c r="C55" s="49"/>
      <c r="D55" s="38"/>
      <c r="E55" s="38"/>
      <c r="F55" s="38"/>
      <c r="G55" s="38"/>
      <c r="H55" s="38">
        <f t="shared" si="0"/>
        <v>0</v>
      </c>
    </row>
    <row r="56" spans="2:8" s="19" customFormat="1" ht="15.75" customHeight="1" x14ac:dyDescent="0.25">
      <c r="B56" s="54" t="s">
        <v>16</v>
      </c>
      <c r="C56" s="38" t="s">
        <v>14</v>
      </c>
      <c r="D56" s="9"/>
      <c r="E56" s="9"/>
      <c r="F56" s="31">
        <f>SUM('[1]2024 факт'!$E$8:$G$8)</f>
        <v>170.05500000000029</v>
      </c>
      <c r="G56" s="32"/>
      <c r="H56" s="31">
        <f t="shared" si="0"/>
        <v>170.05500000000029</v>
      </c>
    </row>
    <row r="57" spans="2:8" s="19" customFormat="1" x14ac:dyDescent="0.25">
      <c r="B57" s="54"/>
      <c r="C57" s="38" t="s">
        <v>18</v>
      </c>
      <c r="D57" s="12"/>
      <c r="E57" s="12"/>
      <c r="F57" s="29">
        <f>AVERAGE('[1]2024 факт'!$E$9:$G$9)</f>
        <v>1.9621645618383587E-2</v>
      </c>
      <c r="G57" s="30"/>
      <c r="H57" s="29">
        <f t="shared" si="0"/>
        <v>1.9621645618383587E-2</v>
      </c>
    </row>
    <row r="58" spans="2:8" s="19" customFormat="1" ht="27" customHeight="1" x14ac:dyDescent="0.25">
      <c r="B58" s="7" t="s">
        <v>17</v>
      </c>
      <c r="C58" s="38" t="s">
        <v>20</v>
      </c>
      <c r="D58" s="11"/>
      <c r="E58" s="11"/>
      <c r="F58" s="20">
        <f>SUM('[1]2024 факт'!$E$24:$G$24)/1000</f>
        <v>512.42651000000001</v>
      </c>
      <c r="G58" s="38"/>
      <c r="H58" s="20">
        <f t="shared" si="0"/>
        <v>512.42651000000001</v>
      </c>
    </row>
    <row r="59" spans="2:8" s="19" customFormat="1" ht="15" customHeight="1" x14ac:dyDescent="0.25">
      <c r="B59" s="48" t="s">
        <v>111</v>
      </c>
      <c r="C59" s="49"/>
      <c r="D59" s="38"/>
      <c r="E59" s="38"/>
      <c r="F59" s="38"/>
      <c r="G59" s="38"/>
      <c r="H59" s="38">
        <f t="shared" si="0"/>
        <v>0</v>
      </c>
    </row>
    <row r="60" spans="2:8" s="19" customFormat="1" ht="15.75" customHeight="1" x14ac:dyDescent="0.25">
      <c r="B60" s="54" t="s">
        <v>16</v>
      </c>
      <c r="C60" s="38" t="s">
        <v>14</v>
      </c>
      <c r="D60" s="9"/>
      <c r="E60" s="9"/>
      <c r="F60" s="31">
        <f>SUM('[1]2024 факт'!$H$8:$J$8)</f>
        <v>167.25799999999981</v>
      </c>
      <c r="G60" s="32"/>
      <c r="H60" s="31">
        <f t="shared" si="0"/>
        <v>167.25799999999981</v>
      </c>
    </row>
    <row r="61" spans="2:8" s="19" customFormat="1" x14ac:dyDescent="0.25">
      <c r="B61" s="54"/>
      <c r="C61" s="38" t="s">
        <v>18</v>
      </c>
      <c r="D61" s="12"/>
      <c r="E61" s="12"/>
      <c r="F61" s="29">
        <f>AVERAGE('[1]2024 факт'!$H$9:$J$9)</f>
        <v>2.072162013927081E-2</v>
      </c>
      <c r="G61" s="30"/>
      <c r="H61" s="29">
        <f t="shared" si="0"/>
        <v>2.072162013927081E-2</v>
      </c>
    </row>
    <row r="62" spans="2:8" s="19" customFormat="1" ht="27" customHeight="1" x14ac:dyDescent="0.25">
      <c r="B62" s="7" t="s">
        <v>17</v>
      </c>
      <c r="C62" s="38" t="s">
        <v>20</v>
      </c>
      <c r="D62" s="11"/>
      <c r="E62" s="11"/>
      <c r="F62" s="20">
        <f>SUM('[1]2024 факт'!$H$24:$J$24)/1000</f>
        <v>538.20182</v>
      </c>
      <c r="G62" s="38"/>
      <c r="H62" s="20">
        <f t="shared" si="0"/>
        <v>538.20182</v>
      </c>
    </row>
    <row r="63" spans="2:8" s="19" customFormat="1" ht="15" customHeight="1" x14ac:dyDescent="0.25">
      <c r="B63" s="48" t="s">
        <v>112</v>
      </c>
      <c r="C63" s="49"/>
      <c r="D63" s="38"/>
      <c r="E63" s="38"/>
      <c r="F63" s="38"/>
      <c r="G63" s="38"/>
      <c r="H63" s="38"/>
    </row>
    <row r="64" spans="2:8" s="19" customFormat="1" ht="15.75" customHeight="1" x14ac:dyDescent="0.25">
      <c r="B64" s="54" t="s">
        <v>16</v>
      </c>
      <c r="C64" s="38" t="s">
        <v>14</v>
      </c>
      <c r="D64" s="9"/>
      <c r="E64" s="9"/>
      <c r="F64" s="31">
        <f>SUM('[1]2024 факт'!$K$8:$M$8)</f>
        <v>191.8960000000011</v>
      </c>
      <c r="G64" s="32"/>
      <c r="H64" s="31">
        <f>F64</f>
        <v>191.8960000000011</v>
      </c>
    </row>
    <row r="65" spans="2:8" s="19" customFormat="1" x14ac:dyDescent="0.25">
      <c r="B65" s="54"/>
      <c r="C65" s="38" t="s">
        <v>18</v>
      </c>
      <c r="D65" s="12"/>
      <c r="E65" s="12"/>
      <c r="F65" s="29">
        <f>AVERAGE('[1]2024 факт'!$K$9:$M$9)</f>
        <v>1.6096363226899266E-2</v>
      </c>
      <c r="G65" s="30"/>
      <c r="H65" s="29">
        <f>F65</f>
        <v>1.6096363226899266E-2</v>
      </c>
    </row>
    <row r="66" spans="2:8" s="19" customFormat="1" ht="27" customHeight="1" x14ac:dyDescent="0.25">
      <c r="B66" s="7" t="s">
        <v>17</v>
      </c>
      <c r="C66" s="38" t="s">
        <v>20</v>
      </c>
      <c r="D66" s="11"/>
      <c r="E66" s="11"/>
      <c r="F66" s="20">
        <f>SUM('[1]2024 факт'!$K$24:$M$24)/1000</f>
        <v>637.13513</v>
      </c>
      <c r="G66" s="38"/>
      <c r="H66" s="20">
        <f>F66</f>
        <v>637.13513</v>
      </c>
    </row>
    <row r="67" spans="2:8" s="19" customFormat="1" ht="27" customHeight="1" x14ac:dyDescent="0.25">
      <c r="B67" s="41"/>
      <c r="C67" s="40"/>
      <c r="D67" s="42"/>
      <c r="E67" s="42"/>
      <c r="F67" s="43"/>
      <c r="G67" s="40"/>
      <c r="H67" s="43"/>
    </row>
  </sheetData>
  <mergeCells count="44">
    <mergeCell ref="B41:C41"/>
    <mergeCell ref="B63:C63"/>
    <mergeCell ref="B64:B65"/>
    <mergeCell ref="B55:C55"/>
    <mergeCell ref="B56:B57"/>
    <mergeCell ref="B59:C59"/>
    <mergeCell ref="B60:B61"/>
    <mergeCell ref="B49:H49"/>
    <mergeCell ref="B52:B53"/>
    <mergeCell ref="B14:C14"/>
    <mergeCell ref="B17:C17"/>
    <mergeCell ref="B18:C18"/>
    <mergeCell ref="B19:C19"/>
    <mergeCell ref="B20:C20"/>
    <mergeCell ref="B21:C21"/>
    <mergeCell ref="B22:C22"/>
    <mergeCell ref="B34:C34"/>
    <mergeCell ref="B36:C36"/>
    <mergeCell ref="B37:C37"/>
    <mergeCell ref="B38:C38"/>
    <mergeCell ref="B39:C39"/>
    <mergeCell ref="B51:C51"/>
    <mergeCell ref="B23:C23"/>
    <mergeCell ref="B7:C8"/>
    <mergeCell ref="B4:H4"/>
    <mergeCell ref="B5:H5"/>
    <mergeCell ref="B6:H6"/>
    <mergeCell ref="B9:C9"/>
    <mergeCell ref="B10:C10"/>
    <mergeCell ref="B28:C29"/>
    <mergeCell ref="B30:C30"/>
    <mergeCell ref="B46:B47"/>
    <mergeCell ref="B44:H44"/>
    <mergeCell ref="B27:H27"/>
    <mergeCell ref="B11:H11"/>
    <mergeCell ref="B12:C13"/>
    <mergeCell ref="B15:C15"/>
    <mergeCell ref="B16:C16"/>
    <mergeCell ref="B31:H31"/>
    <mergeCell ref="B32:C33"/>
    <mergeCell ref="B35:C35"/>
    <mergeCell ref="B24:C24"/>
    <mergeCell ref="B25:C25"/>
    <mergeCell ref="B40:C4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5F0D-6979-4D3E-80D0-1FEB8420F841}">
  <sheetPr>
    <tabColor rgb="FF00B050"/>
  </sheetPr>
  <dimension ref="A1:H89"/>
  <sheetViews>
    <sheetView topLeftCell="A72" workbookViewId="0">
      <selection activeCell="K86" sqref="K86"/>
    </sheetView>
  </sheetViews>
  <sheetFormatPr defaultRowHeight="15" x14ac:dyDescent="0.25"/>
  <cols>
    <col min="1" max="1" width="2.85546875" customWidth="1"/>
    <col min="2" max="2" width="15.5703125" customWidth="1"/>
    <col min="3" max="3" width="10.85546875" customWidth="1"/>
    <col min="4" max="4" width="16.28515625" customWidth="1"/>
    <col min="5" max="5" width="17.28515625" customWidth="1"/>
    <col min="6" max="8" width="16.28515625" customWidth="1"/>
  </cols>
  <sheetData>
    <row r="1" spans="1:8" s="4" customFormat="1" ht="15.75" x14ac:dyDescent="0.25">
      <c r="A1" s="3"/>
      <c r="B1" s="3"/>
      <c r="C1" s="3"/>
      <c r="D1" s="3"/>
      <c r="E1" s="3"/>
      <c r="G1" s="6"/>
      <c r="H1" s="6"/>
    </row>
    <row r="2" spans="1:8" s="4" customFormat="1" ht="15.75" x14ac:dyDescent="0.25">
      <c r="A2" s="3"/>
      <c r="B2" s="3"/>
      <c r="C2" s="3"/>
      <c r="D2" s="3"/>
      <c r="E2" s="3"/>
      <c r="G2" s="6"/>
      <c r="H2" s="6"/>
    </row>
    <row r="3" spans="1:8" s="4" customFormat="1" ht="15.75" x14ac:dyDescent="0.25">
      <c r="A3" s="3"/>
      <c r="B3" s="3"/>
      <c r="C3" s="3"/>
      <c r="D3" s="3"/>
      <c r="E3" s="3"/>
      <c r="F3" s="5"/>
      <c r="G3" s="5"/>
      <c r="H3" s="5"/>
    </row>
    <row r="4" spans="1:8" s="4" customFormat="1" ht="47.25" customHeight="1" x14ac:dyDescent="0.25">
      <c r="A4" s="3"/>
      <c r="B4" s="56" t="s">
        <v>21</v>
      </c>
      <c r="C4" s="56"/>
      <c r="D4" s="56"/>
      <c r="E4" s="56"/>
      <c r="F4" s="56"/>
      <c r="G4" s="56"/>
      <c r="H4" s="56"/>
    </row>
    <row r="5" spans="1:8" ht="8.25" customHeight="1" x14ac:dyDescent="0.25">
      <c r="A5" s="1"/>
      <c r="B5" s="57"/>
      <c r="C5" s="57"/>
      <c r="D5" s="57"/>
      <c r="E5" s="57"/>
      <c r="F5" s="57"/>
      <c r="G5" s="57"/>
      <c r="H5" s="57"/>
    </row>
    <row r="6" spans="1:8" ht="27" customHeight="1" x14ac:dyDescent="0.25">
      <c r="B6" s="55" t="s">
        <v>83</v>
      </c>
      <c r="C6" s="55"/>
      <c r="D6" s="55"/>
      <c r="E6" s="55"/>
      <c r="F6" s="55"/>
      <c r="G6" s="55"/>
      <c r="H6" s="55"/>
    </row>
    <row r="7" spans="1:8" ht="15" customHeight="1" x14ac:dyDescent="0.25">
      <c r="B7" s="7" t="s">
        <v>15</v>
      </c>
      <c r="C7" s="8" t="s">
        <v>19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ht="15.75" customHeight="1" x14ac:dyDescent="0.25">
      <c r="B8" s="54" t="s">
        <v>16</v>
      </c>
      <c r="C8" s="8" t="s">
        <v>14</v>
      </c>
      <c r="D8" s="9"/>
      <c r="E8" s="9"/>
      <c r="F8" s="27">
        <v>762.85299999999995</v>
      </c>
      <c r="G8" s="28"/>
      <c r="H8" s="27">
        <v>762.85299999999995</v>
      </c>
    </row>
    <row r="9" spans="1:8" x14ac:dyDescent="0.25">
      <c r="B9" s="54"/>
      <c r="C9" s="8" t="s">
        <v>18</v>
      </c>
      <c r="D9" s="12"/>
      <c r="E9" s="12"/>
      <c r="F9" s="29">
        <f>'19г_1'!F47</f>
        <v>3.3458464912280703E-2</v>
      </c>
      <c r="G9" s="30"/>
      <c r="H9" s="29">
        <f>F9</f>
        <v>3.3458464912280703E-2</v>
      </c>
    </row>
    <row r="10" spans="1:8" ht="27" customHeight="1" x14ac:dyDescent="0.25">
      <c r="B10" s="7" t="s">
        <v>17</v>
      </c>
      <c r="C10" s="8" t="s">
        <v>20</v>
      </c>
      <c r="D10" s="11"/>
      <c r="E10" s="11"/>
      <c r="F10" s="20">
        <v>2331.02038894</v>
      </c>
      <c r="G10" s="24"/>
      <c r="H10" s="20">
        <v>2331.02038894</v>
      </c>
    </row>
    <row r="11" spans="1:8" s="19" customFormat="1" ht="27" customHeight="1" x14ac:dyDescent="0.25">
      <c r="B11" s="55" t="s">
        <v>113</v>
      </c>
      <c r="C11" s="55"/>
      <c r="D11" s="55"/>
      <c r="E11" s="55"/>
      <c r="F11" s="55"/>
      <c r="G11" s="55"/>
      <c r="H11" s="55"/>
    </row>
    <row r="12" spans="1:8" s="19" customFormat="1" ht="15" customHeight="1" x14ac:dyDescent="0.25">
      <c r="B12" s="7" t="s">
        <v>15</v>
      </c>
      <c r="C12" s="38" t="s">
        <v>19</v>
      </c>
      <c r="D12" s="38" t="s">
        <v>5</v>
      </c>
      <c r="E12" s="38" t="s">
        <v>6</v>
      </c>
      <c r="F12" s="38" t="s">
        <v>7</v>
      </c>
      <c r="G12" s="38" t="s">
        <v>8</v>
      </c>
      <c r="H12" s="38" t="s">
        <v>9</v>
      </c>
    </row>
    <row r="13" spans="1:8" s="19" customFormat="1" ht="15" customHeight="1" x14ac:dyDescent="0.25">
      <c r="B13" s="48" t="s">
        <v>109</v>
      </c>
      <c r="C13" s="49"/>
      <c r="D13" s="38"/>
      <c r="E13" s="38"/>
      <c r="F13" s="38"/>
      <c r="G13" s="38"/>
      <c r="H13" s="38"/>
    </row>
    <row r="14" spans="1:8" s="19" customFormat="1" ht="15.75" customHeight="1" x14ac:dyDescent="0.25">
      <c r="B14" s="54" t="s">
        <v>16</v>
      </c>
      <c r="C14" s="38" t="s">
        <v>14</v>
      </c>
      <c r="D14" s="9"/>
      <c r="E14" s="9"/>
      <c r="F14" s="31">
        <f>'19г_1'!F52</f>
        <v>210.56500000000011</v>
      </c>
      <c r="G14" s="28"/>
      <c r="H14" s="31">
        <f>F14</f>
        <v>210.56500000000011</v>
      </c>
    </row>
    <row r="15" spans="1:8" s="19" customFormat="1" x14ac:dyDescent="0.25">
      <c r="B15" s="54"/>
      <c r="C15" s="38" t="s">
        <v>18</v>
      </c>
      <c r="D15" s="12"/>
      <c r="E15" s="12"/>
      <c r="F15" s="29">
        <f>'19г_1'!F53</f>
        <v>1.6044118169693148E-2</v>
      </c>
      <c r="G15" s="30"/>
      <c r="H15" s="29">
        <f t="shared" ref="H15:H28" si="0">F15</f>
        <v>1.6044118169693148E-2</v>
      </c>
    </row>
    <row r="16" spans="1:8" s="19" customFormat="1" ht="27" customHeight="1" x14ac:dyDescent="0.25">
      <c r="B16" s="7" t="s">
        <v>17</v>
      </c>
      <c r="C16" s="38" t="s">
        <v>20</v>
      </c>
      <c r="D16" s="11"/>
      <c r="E16" s="11"/>
      <c r="F16" s="20">
        <f>'19г_1'!F54</f>
        <v>632.33382000000006</v>
      </c>
      <c r="G16" s="38"/>
      <c r="H16" s="20">
        <f t="shared" si="0"/>
        <v>632.33382000000006</v>
      </c>
    </row>
    <row r="17" spans="2:8" s="19" customFormat="1" ht="15" customHeight="1" x14ac:dyDescent="0.25">
      <c r="B17" s="48" t="s">
        <v>110</v>
      </c>
      <c r="C17" s="49"/>
      <c r="D17" s="38"/>
      <c r="E17" s="38"/>
      <c r="F17" s="38"/>
      <c r="G17" s="38"/>
      <c r="H17" s="38"/>
    </row>
    <row r="18" spans="2:8" s="19" customFormat="1" ht="15.75" customHeight="1" x14ac:dyDescent="0.25">
      <c r="B18" s="54" t="s">
        <v>16</v>
      </c>
      <c r="C18" s="38" t="s">
        <v>14</v>
      </c>
      <c r="D18" s="9"/>
      <c r="E18" s="9"/>
      <c r="F18" s="31">
        <f>'19г_1'!F56</f>
        <v>170.05500000000029</v>
      </c>
      <c r="G18" s="28"/>
      <c r="H18" s="31">
        <f t="shared" si="0"/>
        <v>170.05500000000029</v>
      </c>
    </row>
    <row r="19" spans="2:8" s="19" customFormat="1" x14ac:dyDescent="0.25">
      <c r="B19" s="54"/>
      <c r="C19" s="38" t="s">
        <v>18</v>
      </c>
      <c r="D19" s="12"/>
      <c r="E19" s="12"/>
      <c r="F19" s="29">
        <f>'19г_1'!F57</f>
        <v>1.9621645618383587E-2</v>
      </c>
      <c r="G19" s="30"/>
      <c r="H19" s="29">
        <f t="shared" si="0"/>
        <v>1.9621645618383587E-2</v>
      </c>
    </row>
    <row r="20" spans="2:8" s="19" customFormat="1" ht="27" customHeight="1" x14ac:dyDescent="0.25">
      <c r="B20" s="7" t="s">
        <v>17</v>
      </c>
      <c r="C20" s="38" t="s">
        <v>20</v>
      </c>
      <c r="D20" s="11"/>
      <c r="E20" s="11"/>
      <c r="F20" s="20">
        <f>'19г_1'!F58</f>
        <v>512.42651000000001</v>
      </c>
      <c r="G20" s="38"/>
      <c r="H20" s="20">
        <f t="shared" si="0"/>
        <v>512.42651000000001</v>
      </c>
    </row>
    <row r="21" spans="2:8" s="19" customFormat="1" ht="15" customHeight="1" x14ac:dyDescent="0.25">
      <c r="B21" s="48" t="s">
        <v>111</v>
      </c>
      <c r="C21" s="49"/>
      <c r="D21" s="38"/>
      <c r="E21" s="38"/>
      <c r="F21" s="38"/>
      <c r="G21" s="38"/>
      <c r="H21" s="38"/>
    </row>
    <row r="22" spans="2:8" s="19" customFormat="1" ht="15.75" customHeight="1" x14ac:dyDescent="0.25">
      <c r="B22" s="54" t="s">
        <v>16</v>
      </c>
      <c r="C22" s="38" t="s">
        <v>14</v>
      </c>
      <c r="D22" s="9"/>
      <c r="E22" s="9"/>
      <c r="F22" s="31">
        <f>'19г_1'!F60</f>
        <v>167.25799999999981</v>
      </c>
      <c r="G22" s="28"/>
      <c r="H22" s="31">
        <f t="shared" si="0"/>
        <v>167.25799999999981</v>
      </c>
    </row>
    <row r="23" spans="2:8" s="19" customFormat="1" x14ac:dyDescent="0.25">
      <c r="B23" s="54"/>
      <c r="C23" s="38" t="s">
        <v>18</v>
      </c>
      <c r="D23" s="12"/>
      <c r="E23" s="12"/>
      <c r="F23" s="29">
        <f>'19г_1'!F61</f>
        <v>2.072162013927081E-2</v>
      </c>
      <c r="G23" s="30"/>
      <c r="H23" s="29">
        <f t="shared" si="0"/>
        <v>2.072162013927081E-2</v>
      </c>
    </row>
    <row r="24" spans="2:8" s="19" customFormat="1" ht="27" customHeight="1" x14ac:dyDescent="0.25">
      <c r="B24" s="7" t="s">
        <v>17</v>
      </c>
      <c r="C24" s="38" t="s">
        <v>20</v>
      </c>
      <c r="D24" s="11"/>
      <c r="E24" s="11"/>
      <c r="F24" s="20">
        <f>'19г_1'!F62</f>
        <v>538.20182</v>
      </c>
      <c r="G24" s="38"/>
      <c r="H24" s="20">
        <f t="shared" si="0"/>
        <v>538.20182</v>
      </c>
    </row>
    <row r="25" spans="2:8" s="19" customFormat="1" ht="15" customHeight="1" x14ac:dyDescent="0.25">
      <c r="B25" s="48" t="s">
        <v>112</v>
      </c>
      <c r="C25" s="49"/>
      <c r="D25" s="38"/>
      <c r="E25" s="38"/>
      <c r="F25" s="38"/>
      <c r="G25" s="38"/>
      <c r="H25" s="38"/>
    </row>
    <row r="26" spans="2:8" s="19" customFormat="1" ht="15.75" customHeight="1" x14ac:dyDescent="0.25">
      <c r="B26" s="54" t="s">
        <v>16</v>
      </c>
      <c r="C26" s="38" t="s">
        <v>14</v>
      </c>
      <c r="D26" s="9"/>
      <c r="E26" s="9"/>
      <c r="F26" s="31">
        <f>'19г_1'!F64</f>
        <v>191.8960000000011</v>
      </c>
      <c r="G26" s="28"/>
      <c r="H26" s="31">
        <f t="shared" si="0"/>
        <v>191.8960000000011</v>
      </c>
    </row>
    <row r="27" spans="2:8" s="19" customFormat="1" x14ac:dyDescent="0.25">
      <c r="B27" s="54"/>
      <c r="C27" s="38" t="s">
        <v>18</v>
      </c>
      <c r="D27" s="12"/>
      <c r="E27" s="12"/>
      <c r="F27" s="29">
        <f>'19г_1'!F65</f>
        <v>1.6096363226899266E-2</v>
      </c>
      <c r="G27" s="30"/>
      <c r="H27" s="29">
        <f t="shared" si="0"/>
        <v>1.6096363226899266E-2</v>
      </c>
    </row>
    <row r="28" spans="2:8" s="19" customFormat="1" ht="27" customHeight="1" x14ac:dyDescent="0.25">
      <c r="B28" s="7" t="s">
        <v>17</v>
      </c>
      <c r="C28" s="38" t="s">
        <v>20</v>
      </c>
      <c r="D28" s="11"/>
      <c r="E28" s="11"/>
      <c r="F28" s="20">
        <f>'19г_1'!F66</f>
        <v>637.13513</v>
      </c>
      <c r="G28" s="38"/>
      <c r="H28" s="20">
        <f t="shared" si="0"/>
        <v>637.13513</v>
      </c>
    </row>
    <row r="30" spans="2:8" ht="38.25" customHeight="1" x14ac:dyDescent="0.25">
      <c r="B30" s="55" t="s">
        <v>99</v>
      </c>
      <c r="C30" s="55"/>
      <c r="D30" s="55"/>
      <c r="E30" s="55"/>
      <c r="F30" s="55"/>
      <c r="G30" s="55"/>
      <c r="H30" s="55"/>
    </row>
    <row r="31" spans="2:8" ht="15.75" customHeight="1" x14ac:dyDescent="0.25">
      <c r="B31" s="62" t="s">
        <v>0</v>
      </c>
      <c r="C31" s="62" t="s">
        <v>1</v>
      </c>
      <c r="D31" s="62"/>
      <c r="E31" s="62"/>
      <c r="F31" s="62"/>
      <c r="G31" s="62"/>
      <c r="H31" s="62"/>
    </row>
    <row r="32" spans="2:8" ht="28.5" customHeight="1" x14ac:dyDescent="0.25">
      <c r="B32" s="62"/>
      <c r="C32" s="62" t="s">
        <v>22</v>
      </c>
      <c r="D32" s="62"/>
      <c r="E32" s="62" t="s">
        <v>2</v>
      </c>
      <c r="F32" s="62"/>
      <c r="G32" s="62" t="s">
        <v>3</v>
      </c>
      <c r="H32" s="62"/>
    </row>
    <row r="33" spans="2:8" ht="37.5" customHeight="1" x14ac:dyDescent="0.25">
      <c r="B33" s="2">
        <v>2023</v>
      </c>
      <c r="C33" s="63" t="s">
        <v>82</v>
      </c>
      <c r="D33" s="63"/>
      <c r="E33" s="62" t="s">
        <v>82</v>
      </c>
      <c r="F33" s="62"/>
      <c r="G33" s="62" t="s">
        <v>4</v>
      </c>
      <c r="H33" s="62"/>
    </row>
    <row r="34" spans="2:8" s="19" customFormat="1" ht="38.25" customHeight="1" x14ac:dyDescent="0.25">
      <c r="B34" s="55" t="s">
        <v>114</v>
      </c>
      <c r="C34" s="55"/>
      <c r="D34" s="55"/>
      <c r="E34" s="55"/>
      <c r="F34" s="55"/>
      <c r="G34" s="55"/>
      <c r="H34" s="55"/>
    </row>
    <row r="35" spans="2:8" s="19" customFormat="1" ht="15.75" customHeight="1" x14ac:dyDescent="0.25">
      <c r="B35" s="62" t="s">
        <v>0</v>
      </c>
      <c r="C35" s="62" t="s">
        <v>1</v>
      </c>
      <c r="D35" s="62"/>
      <c r="E35" s="62"/>
      <c r="F35" s="62"/>
      <c r="G35" s="62"/>
      <c r="H35" s="62"/>
    </row>
    <row r="36" spans="2:8" s="19" customFormat="1" ht="28.5" customHeight="1" x14ac:dyDescent="0.25">
      <c r="B36" s="62"/>
      <c r="C36" s="62" t="s">
        <v>22</v>
      </c>
      <c r="D36" s="62"/>
      <c r="E36" s="62" t="s">
        <v>2</v>
      </c>
      <c r="F36" s="62"/>
      <c r="G36" s="62" t="s">
        <v>3</v>
      </c>
      <c r="H36" s="62"/>
    </row>
    <row r="37" spans="2:8" s="19" customFormat="1" ht="37.5" customHeight="1" x14ac:dyDescent="0.25">
      <c r="B37" s="39">
        <v>2024</v>
      </c>
      <c r="C37" s="63" t="s">
        <v>82</v>
      </c>
      <c r="D37" s="63"/>
      <c r="E37" s="62" t="s">
        <v>82</v>
      </c>
      <c r="F37" s="62"/>
      <c r="G37" s="62" t="s">
        <v>4</v>
      </c>
      <c r="H37" s="62"/>
    </row>
    <row r="39" spans="2:8" ht="35.25" customHeight="1" x14ac:dyDescent="0.25">
      <c r="B39" s="55" t="s">
        <v>23</v>
      </c>
      <c r="C39" s="55"/>
      <c r="D39" s="55"/>
      <c r="E39" s="55"/>
      <c r="F39" s="55"/>
      <c r="G39" s="55"/>
      <c r="H39" s="55"/>
    </row>
    <row r="40" spans="2:8" ht="42.75" customHeight="1" x14ac:dyDescent="0.25">
      <c r="B40" s="7" t="s">
        <v>15</v>
      </c>
      <c r="C40" s="48" t="s">
        <v>24</v>
      </c>
      <c r="D40" s="49"/>
      <c r="E40" s="8" t="s">
        <v>25</v>
      </c>
      <c r="F40" s="48" t="s">
        <v>26</v>
      </c>
      <c r="G40" s="58"/>
      <c r="H40" s="49"/>
    </row>
    <row r="41" spans="2:8" x14ac:dyDescent="0.25">
      <c r="B41" s="21" t="s">
        <v>82</v>
      </c>
      <c r="C41" s="59" t="s">
        <v>82</v>
      </c>
      <c r="D41" s="61"/>
      <c r="E41" s="21" t="s">
        <v>82</v>
      </c>
      <c r="F41" s="59" t="s">
        <v>82</v>
      </c>
      <c r="G41" s="60"/>
      <c r="H41" s="61"/>
    </row>
    <row r="43" spans="2:8" ht="35.25" customHeight="1" x14ac:dyDescent="0.25">
      <c r="B43" s="55" t="s">
        <v>84</v>
      </c>
      <c r="C43" s="55"/>
      <c r="D43" s="55"/>
      <c r="E43" s="55"/>
      <c r="F43" s="55"/>
      <c r="G43" s="55"/>
      <c r="H43" s="55"/>
    </row>
    <row r="44" spans="2:8" x14ac:dyDescent="0.25">
      <c r="B44" s="7" t="s">
        <v>15</v>
      </c>
      <c r="C44" s="8" t="s">
        <v>19</v>
      </c>
      <c r="D44" s="8" t="s">
        <v>5</v>
      </c>
      <c r="E44" s="8" t="s">
        <v>6</v>
      </c>
      <c r="F44" s="8" t="s">
        <v>7</v>
      </c>
      <c r="G44" s="8" t="s">
        <v>8</v>
      </c>
      <c r="H44" s="8" t="s">
        <v>9</v>
      </c>
    </row>
    <row r="45" spans="2:8" x14ac:dyDescent="0.25">
      <c r="B45" s="54" t="s">
        <v>16</v>
      </c>
      <c r="C45" s="8" t="s">
        <v>14</v>
      </c>
      <c r="D45" s="9"/>
      <c r="E45" s="9"/>
      <c r="F45" s="27">
        <v>762.85299999999995</v>
      </c>
      <c r="G45" s="28"/>
      <c r="H45" s="27">
        <v>762.85299999999995</v>
      </c>
    </row>
    <row r="46" spans="2:8" x14ac:dyDescent="0.25">
      <c r="B46" s="54"/>
      <c r="C46" s="8" t="s">
        <v>18</v>
      </c>
      <c r="D46" s="12"/>
      <c r="E46" s="12"/>
      <c r="F46" s="29">
        <f>F9</f>
        <v>3.3458464912280703E-2</v>
      </c>
      <c r="G46" s="30"/>
      <c r="H46" s="29">
        <f>F46</f>
        <v>3.3458464912280703E-2</v>
      </c>
    </row>
    <row r="47" spans="2:8" ht="45" x14ac:dyDescent="0.25">
      <c r="B47" s="7" t="s">
        <v>17</v>
      </c>
      <c r="C47" s="8" t="s">
        <v>20</v>
      </c>
      <c r="D47" s="11"/>
      <c r="E47" s="11"/>
      <c r="F47" s="20">
        <v>2331.02038894</v>
      </c>
      <c r="G47" s="24"/>
      <c r="H47" s="20">
        <v>2331.02038894</v>
      </c>
    </row>
    <row r="48" spans="2:8" s="19" customFormat="1" ht="35.25" customHeight="1" x14ac:dyDescent="0.25">
      <c r="B48" s="55" t="s">
        <v>115</v>
      </c>
      <c r="C48" s="55"/>
      <c r="D48" s="55"/>
      <c r="E48" s="55"/>
      <c r="F48" s="55"/>
      <c r="G48" s="55"/>
      <c r="H48" s="55"/>
    </row>
    <row r="49" spans="2:8" s="19" customFormat="1" x14ac:dyDescent="0.25">
      <c r="B49" s="7" t="s">
        <v>15</v>
      </c>
      <c r="C49" s="38" t="s">
        <v>19</v>
      </c>
      <c r="D49" s="38" t="s">
        <v>5</v>
      </c>
      <c r="E49" s="38" t="s">
        <v>6</v>
      </c>
      <c r="F49" s="38" t="s">
        <v>7</v>
      </c>
      <c r="G49" s="38" t="s">
        <v>8</v>
      </c>
      <c r="H49" s="38" t="s">
        <v>9</v>
      </c>
    </row>
    <row r="50" spans="2:8" s="19" customFormat="1" x14ac:dyDescent="0.25">
      <c r="B50" s="48" t="s">
        <v>109</v>
      </c>
      <c r="C50" s="49"/>
      <c r="D50" s="38"/>
      <c r="E50" s="38"/>
      <c r="F50" s="38"/>
      <c r="G50" s="38"/>
      <c r="H50" s="38"/>
    </row>
    <row r="51" spans="2:8" s="19" customFormat="1" x14ac:dyDescent="0.25">
      <c r="B51" s="54" t="s">
        <v>16</v>
      </c>
      <c r="C51" s="38" t="s">
        <v>14</v>
      </c>
      <c r="D51" s="9"/>
      <c r="E51" s="9"/>
      <c r="F51" s="31">
        <f>F14</f>
        <v>210.56500000000011</v>
      </c>
      <c r="G51" s="28"/>
      <c r="H51" s="31">
        <f>F51</f>
        <v>210.56500000000011</v>
      </c>
    </row>
    <row r="52" spans="2:8" s="19" customFormat="1" x14ac:dyDescent="0.25">
      <c r="B52" s="54"/>
      <c r="C52" s="38" t="s">
        <v>18</v>
      </c>
      <c r="D52" s="12"/>
      <c r="E52" s="12"/>
      <c r="F52" s="29">
        <f t="shared" ref="F52:F61" si="1">F15</f>
        <v>1.6044118169693148E-2</v>
      </c>
      <c r="G52" s="30"/>
      <c r="H52" s="29">
        <f t="shared" ref="H52:H61" si="2">F52</f>
        <v>1.6044118169693148E-2</v>
      </c>
    </row>
    <row r="53" spans="2:8" s="19" customFormat="1" ht="45" x14ac:dyDescent="0.25">
      <c r="B53" s="7" t="s">
        <v>17</v>
      </c>
      <c r="C53" s="38" t="s">
        <v>20</v>
      </c>
      <c r="D53" s="11"/>
      <c r="E53" s="11"/>
      <c r="F53" s="20">
        <f t="shared" si="1"/>
        <v>632.33382000000006</v>
      </c>
      <c r="G53" s="38"/>
      <c r="H53" s="20">
        <f t="shared" si="2"/>
        <v>632.33382000000006</v>
      </c>
    </row>
    <row r="54" spans="2:8" s="19" customFormat="1" x14ac:dyDescent="0.25">
      <c r="B54" s="48" t="s">
        <v>110</v>
      </c>
      <c r="C54" s="49"/>
      <c r="D54" s="38"/>
      <c r="E54" s="38"/>
      <c r="F54" s="38"/>
      <c r="G54" s="38"/>
      <c r="H54" s="38"/>
    </row>
    <row r="55" spans="2:8" s="19" customFormat="1" x14ac:dyDescent="0.25">
      <c r="B55" s="54" t="s">
        <v>16</v>
      </c>
      <c r="C55" s="38" t="s">
        <v>14</v>
      </c>
      <c r="D55" s="9"/>
      <c r="E55" s="9"/>
      <c r="F55" s="31">
        <f t="shared" si="1"/>
        <v>170.05500000000029</v>
      </c>
      <c r="G55" s="28"/>
      <c r="H55" s="31">
        <f t="shared" si="2"/>
        <v>170.05500000000029</v>
      </c>
    </row>
    <row r="56" spans="2:8" s="19" customFormat="1" x14ac:dyDescent="0.25">
      <c r="B56" s="54"/>
      <c r="C56" s="38" t="s">
        <v>18</v>
      </c>
      <c r="D56" s="12"/>
      <c r="E56" s="12"/>
      <c r="F56" s="29">
        <f t="shared" si="1"/>
        <v>1.9621645618383587E-2</v>
      </c>
      <c r="G56" s="30"/>
      <c r="H56" s="29">
        <f t="shared" si="2"/>
        <v>1.9621645618383587E-2</v>
      </c>
    </row>
    <row r="57" spans="2:8" s="19" customFormat="1" ht="45" x14ac:dyDescent="0.25">
      <c r="B57" s="7" t="s">
        <v>17</v>
      </c>
      <c r="C57" s="38" t="s">
        <v>20</v>
      </c>
      <c r="D57" s="11"/>
      <c r="E57" s="11"/>
      <c r="F57" s="20">
        <f t="shared" si="1"/>
        <v>512.42651000000001</v>
      </c>
      <c r="G57" s="38"/>
      <c r="H57" s="20">
        <f t="shared" si="2"/>
        <v>512.42651000000001</v>
      </c>
    </row>
    <row r="58" spans="2:8" s="19" customFormat="1" x14ac:dyDescent="0.25">
      <c r="B58" s="48" t="s">
        <v>111</v>
      </c>
      <c r="C58" s="49"/>
      <c r="D58" s="38"/>
      <c r="E58" s="38"/>
      <c r="F58" s="38"/>
      <c r="G58" s="38"/>
      <c r="H58" s="38"/>
    </row>
    <row r="59" spans="2:8" s="19" customFormat="1" x14ac:dyDescent="0.25">
      <c r="B59" s="54" t="s">
        <v>16</v>
      </c>
      <c r="C59" s="38" t="s">
        <v>14</v>
      </c>
      <c r="D59" s="9"/>
      <c r="E59" s="9"/>
      <c r="F59" s="31">
        <f t="shared" si="1"/>
        <v>167.25799999999981</v>
      </c>
      <c r="G59" s="28"/>
      <c r="H59" s="31">
        <f t="shared" si="2"/>
        <v>167.25799999999981</v>
      </c>
    </row>
    <row r="60" spans="2:8" s="19" customFormat="1" x14ac:dyDescent="0.25">
      <c r="B60" s="54"/>
      <c r="C60" s="38" t="s">
        <v>18</v>
      </c>
      <c r="D60" s="12"/>
      <c r="E60" s="12"/>
      <c r="F60" s="29">
        <f t="shared" si="1"/>
        <v>2.072162013927081E-2</v>
      </c>
      <c r="G60" s="30"/>
      <c r="H60" s="29">
        <f t="shared" si="2"/>
        <v>2.072162013927081E-2</v>
      </c>
    </row>
    <row r="61" spans="2:8" s="19" customFormat="1" ht="45" x14ac:dyDescent="0.25">
      <c r="B61" s="7" t="s">
        <v>17</v>
      </c>
      <c r="C61" s="38" t="s">
        <v>20</v>
      </c>
      <c r="D61" s="11"/>
      <c r="E61" s="11"/>
      <c r="F61" s="20">
        <f t="shared" si="1"/>
        <v>538.20182</v>
      </c>
      <c r="G61" s="38"/>
      <c r="H61" s="20">
        <f t="shared" si="2"/>
        <v>538.20182</v>
      </c>
    </row>
    <row r="62" spans="2:8" s="19" customFormat="1" x14ac:dyDescent="0.25">
      <c r="B62" s="48" t="s">
        <v>112</v>
      </c>
      <c r="C62" s="49"/>
      <c r="D62" s="38"/>
      <c r="E62" s="38"/>
      <c r="F62" s="38"/>
      <c r="G62" s="38"/>
      <c r="H62" s="38"/>
    </row>
    <row r="63" spans="2:8" s="19" customFormat="1" x14ac:dyDescent="0.25">
      <c r="B63" s="54" t="s">
        <v>16</v>
      </c>
      <c r="C63" s="38" t="s">
        <v>14</v>
      </c>
      <c r="D63" s="9"/>
      <c r="E63" s="9"/>
      <c r="F63" s="31">
        <f>'19г_1'!F64</f>
        <v>191.8960000000011</v>
      </c>
      <c r="G63" s="28"/>
      <c r="H63" s="31">
        <f>F63</f>
        <v>191.8960000000011</v>
      </c>
    </row>
    <row r="64" spans="2:8" s="19" customFormat="1" x14ac:dyDescent="0.25">
      <c r="B64" s="54"/>
      <c r="C64" s="38" t="s">
        <v>18</v>
      </c>
      <c r="D64" s="12"/>
      <c r="E64" s="12"/>
      <c r="F64" s="29">
        <f>'19г_1'!F65</f>
        <v>1.6096363226899266E-2</v>
      </c>
      <c r="G64" s="30"/>
      <c r="H64" s="29">
        <f t="shared" ref="H64:H65" si="3">F64</f>
        <v>1.6096363226899266E-2</v>
      </c>
    </row>
    <row r="65" spans="2:8" s="19" customFormat="1" ht="45" x14ac:dyDescent="0.25">
      <c r="B65" s="7" t="s">
        <v>17</v>
      </c>
      <c r="C65" s="38" t="s">
        <v>20</v>
      </c>
      <c r="D65" s="11"/>
      <c r="E65" s="11"/>
      <c r="F65" s="20">
        <f>'19г_1'!F66</f>
        <v>637.13513</v>
      </c>
      <c r="G65" s="38"/>
      <c r="H65" s="20">
        <f t="shared" si="3"/>
        <v>637.13513</v>
      </c>
    </row>
    <row r="67" spans="2:8" ht="31.5" customHeight="1" x14ac:dyDescent="0.25">
      <c r="B67" s="55" t="s">
        <v>85</v>
      </c>
      <c r="C67" s="55"/>
      <c r="D67" s="55"/>
      <c r="E67" s="55"/>
      <c r="F67" s="55"/>
      <c r="G67" s="55"/>
      <c r="H67" s="55"/>
    </row>
    <row r="68" spans="2:8" x14ac:dyDescent="0.25">
      <c r="B68" s="7" t="s">
        <v>15</v>
      </c>
      <c r="C68" s="8" t="s">
        <v>19</v>
      </c>
      <c r="D68" s="8" t="s">
        <v>5</v>
      </c>
      <c r="E68" s="8" t="s">
        <v>6</v>
      </c>
      <c r="F68" s="8" t="s">
        <v>7</v>
      </c>
      <c r="G68" s="8" t="s">
        <v>8</v>
      </c>
      <c r="H68" s="8" t="s">
        <v>9</v>
      </c>
    </row>
    <row r="69" spans="2:8" x14ac:dyDescent="0.25">
      <c r="B69" s="54" t="s">
        <v>16</v>
      </c>
      <c r="C69" s="8" t="s">
        <v>14</v>
      </c>
      <c r="D69" s="9"/>
      <c r="E69" s="9"/>
      <c r="F69" s="27">
        <v>762.85299999999995</v>
      </c>
      <c r="G69" s="28"/>
      <c r="H69" s="27">
        <v>762.85299999999995</v>
      </c>
    </row>
    <row r="70" spans="2:8" x14ac:dyDescent="0.25">
      <c r="B70" s="54"/>
      <c r="C70" s="8" t="s">
        <v>18</v>
      </c>
      <c r="D70" s="12"/>
      <c r="E70" s="12"/>
      <c r="F70" s="29">
        <f>F46</f>
        <v>3.3458464912280703E-2</v>
      </c>
      <c r="G70" s="30"/>
      <c r="H70" s="29">
        <f>F70</f>
        <v>3.3458464912280703E-2</v>
      </c>
    </row>
    <row r="71" spans="2:8" ht="45" x14ac:dyDescent="0.25">
      <c r="B71" s="7" t="s">
        <v>17</v>
      </c>
      <c r="C71" s="8" t="s">
        <v>20</v>
      </c>
      <c r="D71" s="11"/>
      <c r="E71" s="11"/>
      <c r="F71" s="20">
        <v>2331.02038894</v>
      </c>
      <c r="G71" s="24"/>
      <c r="H71" s="20">
        <v>2331.02038894</v>
      </c>
    </row>
    <row r="72" spans="2:8" s="19" customFormat="1" ht="31.5" customHeight="1" x14ac:dyDescent="0.25">
      <c r="B72" s="55" t="s">
        <v>116</v>
      </c>
      <c r="C72" s="55"/>
      <c r="D72" s="55"/>
      <c r="E72" s="55"/>
      <c r="F72" s="55"/>
      <c r="G72" s="55"/>
      <c r="H72" s="55"/>
    </row>
    <row r="73" spans="2:8" s="19" customFormat="1" x14ac:dyDescent="0.25">
      <c r="B73" s="7" t="s">
        <v>15</v>
      </c>
      <c r="C73" s="38" t="s">
        <v>19</v>
      </c>
      <c r="D73" s="38" t="s">
        <v>5</v>
      </c>
      <c r="E73" s="38" t="s">
        <v>6</v>
      </c>
      <c r="F73" s="38" t="s">
        <v>7</v>
      </c>
      <c r="G73" s="38" t="s">
        <v>8</v>
      </c>
      <c r="H73" s="38" t="s">
        <v>9</v>
      </c>
    </row>
    <row r="74" spans="2:8" s="19" customFormat="1" x14ac:dyDescent="0.25">
      <c r="B74" s="48" t="s">
        <v>109</v>
      </c>
      <c r="C74" s="49"/>
      <c r="D74" s="38"/>
      <c r="E74" s="38"/>
      <c r="F74" s="38"/>
      <c r="G74" s="38"/>
      <c r="H74" s="38"/>
    </row>
    <row r="75" spans="2:8" s="19" customFormat="1" x14ac:dyDescent="0.25">
      <c r="B75" s="54" t="s">
        <v>16</v>
      </c>
      <c r="C75" s="38" t="s">
        <v>14</v>
      </c>
      <c r="D75" s="9"/>
      <c r="E75" s="9"/>
      <c r="F75" s="31">
        <f>F51</f>
        <v>210.56500000000011</v>
      </c>
      <c r="G75" s="28"/>
      <c r="H75" s="31">
        <f>F75</f>
        <v>210.56500000000011</v>
      </c>
    </row>
    <row r="76" spans="2:8" s="19" customFormat="1" x14ac:dyDescent="0.25">
      <c r="B76" s="54"/>
      <c r="C76" s="38" t="s">
        <v>18</v>
      </c>
      <c r="D76" s="12"/>
      <c r="E76" s="12"/>
      <c r="F76" s="29">
        <f t="shared" ref="F76:F87" si="4">F52</f>
        <v>1.6044118169693148E-2</v>
      </c>
      <c r="G76" s="30"/>
      <c r="H76" s="29">
        <f t="shared" ref="H76:H85" si="5">F76</f>
        <v>1.6044118169693148E-2</v>
      </c>
    </row>
    <row r="77" spans="2:8" s="19" customFormat="1" ht="45" x14ac:dyDescent="0.25">
      <c r="B77" s="7" t="s">
        <v>17</v>
      </c>
      <c r="C77" s="38" t="s">
        <v>20</v>
      </c>
      <c r="D77" s="11"/>
      <c r="E77" s="11"/>
      <c r="F77" s="20">
        <f t="shared" si="4"/>
        <v>632.33382000000006</v>
      </c>
      <c r="G77" s="38"/>
      <c r="H77" s="20">
        <f t="shared" si="5"/>
        <v>632.33382000000006</v>
      </c>
    </row>
    <row r="78" spans="2:8" s="19" customFormat="1" x14ac:dyDescent="0.25">
      <c r="B78" s="48" t="s">
        <v>110</v>
      </c>
      <c r="C78" s="49"/>
      <c r="D78" s="38"/>
      <c r="E78" s="38"/>
      <c r="F78" s="38"/>
      <c r="G78" s="38"/>
      <c r="H78" s="38"/>
    </row>
    <row r="79" spans="2:8" s="19" customFormat="1" x14ac:dyDescent="0.25">
      <c r="B79" s="54" t="s">
        <v>16</v>
      </c>
      <c r="C79" s="38" t="s">
        <v>14</v>
      </c>
      <c r="D79" s="9"/>
      <c r="E79" s="9"/>
      <c r="F79" s="31">
        <f t="shared" si="4"/>
        <v>170.05500000000029</v>
      </c>
      <c r="G79" s="28"/>
      <c r="H79" s="31">
        <f t="shared" si="5"/>
        <v>170.05500000000029</v>
      </c>
    </row>
    <row r="80" spans="2:8" s="19" customFormat="1" x14ac:dyDescent="0.25">
      <c r="B80" s="54"/>
      <c r="C80" s="38" t="s">
        <v>18</v>
      </c>
      <c r="D80" s="12"/>
      <c r="E80" s="12"/>
      <c r="F80" s="29">
        <f t="shared" si="4"/>
        <v>1.9621645618383587E-2</v>
      </c>
      <c r="G80" s="30"/>
      <c r="H80" s="29">
        <f t="shared" si="5"/>
        <v>1.9621645618383587E-2</v>
      </c>
    </row>
    <row r="81" spans="2:8" s="19" customFormat="1" ht="45" x14ac:dyDescent="0.25">
      <c r="B81" s="7" t="s">
        <v>17</v>
      </c>
      <c r="C81" s="38" t="s">
        <v>20</v>
      </c>
      <c r="D81" s="11"/>
      <c r="E81" s="11"/>
      <c r="F81" s="20">
        <f t="shared" si="4"/>
        <v>512.42651000000001</v>
      </c>
      <c r="G81" s="38"/>
      <c r="H81" s="20">
        <f t="shared" si="5"/>
        <v>512.42651000000001</v>
      </c>
    </row>
    <row r="82" spans="2:8" s="19" customFormat="1" x14ac:dyDescent="0.25">
      <c r="B82" s="48" t="s">
        <v>111</v>
      </c>
      <c r="C82" s="49"/>
      <c r="D82" s="38"/>
      <c r="E82" s="38"/>
      <c r="F82" s="38"/>
      <c r="G82" s="38"/>
      <c r="H82" s="38"/>
    </row>
    <row r="83" spans="2:8" s="19" customFormat="1" x14ac:dyDescent="0.25">
      <c r="B83" s="54" t="s">
        <v>16</v>
      </c>
      <c r="C83" s="38" t="s">
        <v>14</v>
      </c>
      <c r="D83" s="9"/>
      <c r="E83" s="9"/>
      <c r="F83" s="31">
        <f t="shared" si="4"/>
        <v>167.25799999999981</v>
      </c>
      <c r="G83" s="28"/>
      <c r="H83" s="31">
        <f t="shared" si="5"/>
        <v>167.25799999999981</v>
      </c>
    </row>
    <row r="84" spans="2:8" s="19" customFormat="1" x14ac:dyDescent="0.25">
      <c r="B84" s="54"/>
      <c r="C84" s="38" t="s">
        <v>18</v>
      </c>
      <c r="D84" s="12"/>
      <c r="E84" s="12"/>
      <c r="F84" s="29">
        <f t="shared" si="4"/>
        <v>2.072162013927081E-2</v>
      </c>
      <c r="G84" s="30"/>
      <c r="H84" s="29">
        <f t="shared" si="5"/>
        <v>2.072162013927081E-2</v>
      </c>
    </row>
    <row r="85" spans="2:8" s="19" customFormat="1" ht="45" x14ac:dyDescent="0.25">
      <c r="B85" s="7" t="s">
        <v>17</v>
      </c>
      <c r="C85" s="38" t="s">
        <v>20</v>
      </c>
      <c r="D85" s="11"/>
      <c r="E85" s="11"/>
      <c r="F85" s="20">
        <f t="shared" si="4"/>
        <v>538.20182</v>
      </c>
      <c r="G85" s="38"/>
      <c r="H85" s="20">
        <f t="shared" si="5"/>
        <v>538.20182</v>
      </c>
    </row>
    <row r="86" spans="2:8" s="19" customFormat="1" x14ac:dyDescent="0.25">
      <c r="B86" s="48" t="s">
        <v>112</v>
      </c>
      <c r="C86" s="49"/>
      <c r="D86" s="38"/>
      <c r="E86" s="38"/>
      <c r="F86" s="38"/>
      <c r="G86" s="38"/>
      <c r="H86" s="38"/>
    </row>
    <row r="87" spans="2:8" s="19" customFormat="1" x14ac:dyDescent="0.25">
      <c r="B87" s="54" t="s">
        <v>16</v>
      </c>
      <c r="C87" s="38" t="s">
        <v>14</v>
      </c>
      <c r="D87" s="9"/>
      <c r="E87" s="9"/>
      <c r="F87" s="31">
        <f>F63</f>
        <v>191.8960000000011</v>
      </c>
      <c r="G87" s="28"/>
      <c r="H87" s="31">
        <f>F87</f>
        <v>191.8960000000011</v>
      </c>
    </row>
    <row r="88" spans="2:8" s="19" customFormat="1" x14ac:dyDescent="0.25">
      <c r="B88" s="54"/>
      <c r="C88" s="38" t="s">
        <v>18</v>
      </c>
      <c r="D88" s="12"/>
      <c r="E88" s="12"/>
      <c r="F88" s="29">
        <f t="shared" ref="F88:F89" si="6">F64</f>
        <v>1.6096363226899266E-2</v>
      </c>
      <c r="G88" s="30"/>
      <c r="H88" s="29">
        <f t="shared" ref="H88:H89" si="7">F88</f>
        <v>1.6096363226899266E-2</v>
      </c>
    </row>
    <row r="89" spans="2:8" s="19" customFormat="1" ht="45" x14ac:dyDescent="0.25">
      <c r="B89" s="7" t="s">
        <v>17</v>
      </c>
      <c r="C89" s="38" t="s">
        <v>20</v>
      </c>
      <c r="D89" s="11"/>
      <c r="E89" s="11"/>
      <c r="F89" s="20">
        <f t="shared" si="6"/>
        <v>637.13513</v>
      </c>
      <c r="G89" s="38"/>
      <c r="H89" s="20">
        <f t="shared" si="7"/>
        <v>637.13513</v>
      </c>
    </row>
  </sheetData>
  <mergeCells count="58">
    <mergeCell ref="B82:C82"/>
    <mergeCell ref="B83:B84"/>
    <mergeCell ref="B86:C86"/>
    <mergeCell ref="B87:B88"/>
    <mergeCell ref="B72:H72"/>
    <mergeCell ref="B75:B76"/>
    <mergeCell ref="B74:C74"/>
    <mergeCell ref="B78:C78"/>
    <mergeCell ref="B79:B80"/>
    <mergeCell ref="C37:D37"/>
    <mergeCell ref="E37:F37"/>
    <mergeCell ref="G37:H37"/>
    <mergeCell ref="B48:H48"/>
    <mergeCell ref="B51:B52"/>
    <mergeCell ref="B50:C50"/>
    <mergeCell ref="B45:B46"/>
    <mergeCell ref="B26:B27"/>
    <mergeCell ref="B34:H34"/>
    <mergeCell ref="B35:B36"/>
    <mergeCell ref="C35:H35"/>
    <mergeCell ref="C36:D36"/>
    <mergeCell ref="E36:F36"/>
    <mergeCell ref="G36:H36"/>
    <mergeCell ref="C33:D33"/>
    <mergeCell ref="E32:F32"/>
    <mergeCell ref="E33:F33"/>
    <mergeCell ref="G32:H32"/>
    <mergeCell ref="G33:H33"/>
    <mergeCell ref="B4:H4"/>
    <mergeCell ref="B5:H5"/>
    <mergeCell ref="B6:H6"/>
    <mergeCell ref="C31:H31"/>
    <mergeCell ref="B30:H30"/>
    <mergeCell ref="B8:B9"/>
    <mergeCell ref="B31:B32"/>
    <mergeCell ref="C32:D32"/>
    <mergeCell ref="B11:H11"/>
    <mergeCell ref="B14:B15"/>
    <mergeCell ref="B13:C13"/>
    <mergeCell ref="B17:C17"/>
    <mergeCell ref="B18:B19"/>
    <mergeCell ref="B21:C21"/>
    <mergeCell ref="B22:B23"/>
    <mergeCell ref="B25:C25"/>
    <mergeCell ref="B67:H67"/>
    <mergeCell ref="B69:B70"/>
    <mergeCell ref="B39:H39"/>
    <mergeCell ref="C40:D40"/>
    <mergeCell ref="F40:H40"/>
    <mergeCell ref="F41:H41"/>
    <mergeCell ref="C41:D41"/>
    <mergeCell ref="B43:H43"/>
    <mergeCell ref="B54:C54"/>
    <mergeCell ref="B55:B56"/>
    <mergeCell ref="B58:C58"/>
    <mergeCell ref="B59:B60"/>
    <mergeCell ref="B62:C62"/>
    <mergeCell ref="B63:B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9081-8FEF-497B-856E-4EA776AFAB09}">
  <sheetPr>
    <tabColor rgb="FF00B050"/>
  </sheetPr>
  <dimension ref="A1:H6"/>
  <sheetViews>
    <sheetView workbookViewId="0">
      <selection activeCell="G13" sqref="G13"/>
    </sheetView>
  </sheetViews>
  <sheetFormatPr defaultRowHeight="15" x14ac:dyDescent="0.25"/>
  <cols>
    <col min="1" max="1" width="2.85546875" customWidth="1"/>
    <col min="2" max="2" width="15.5703125" customWidth="1"/>
    <col min="3" max="3" width="10.85546875" customWidth="1"/>
    <col min="4" max="4" width="16.28515625" customWidth="1"/>
    <col min="5" max="5" width="17.28515625" customWidth="1"/>
    <col min="6" max="8" width="16.28515625" customWidth="1"/>
  </cols>
  <sheetData>
    <row r="1" spans="1:8" s="4" customFormat="1" ht="15.75" x14ac:dyDescent="0.25">
      <c r="A1" s="3"/>
      <c r="B1" s="3"/>
      <c r="C1" s="3"/>
      <c r="D1" s="3"/>
      <c r="E1" s="3"/>
      <c r="G1" s="6"/>
      <c r="H1" s="6"/>
    </row>
    <row r="2" spans="1:8" s="4" customFormat="1" ht="15.75" x14ac:dyDescent="0.25">
      <c r="A2" s="3"/>
      <c r="B2" s="3"/>
      <c r="C2" s="3"/>
      <c r="D2" s="3"/>
      <c r="E2" s="3"/>
      <c r="G2" s="6"/>
      <c r="H2" s="6"/>
    </row>
    <row r="3" spans="1:8" s="4" customFormat="1" ht="15.75" x14ac:dyDescent="0.25">
      <c r="A3" s="3"/>
      <c r="B3" s="3"/>
      <c r="C3" s="3"/>
      <c r="D3" s="3"/>
      <c r="E3" s="3"/>
      <c r="F3" s="5"/>
      <c r="G3" s="5"/>
      <c r="H3" s="5"/>
    </row>
    <row r="4" spans="1:8" s="4" customFormat="1" ht="79.5" customHeight="1" x14ac:dyDescent="0.25">
      <c r="A4" s="3"/>
      <c r="B4" s="56" t="s">
        <v>27</v>
      </c>
      <c r="C4" s="56"/>
      <c r="D4" s="56"/>
      <c r="E4" s="56"/>
      <c r="F4" s="56"/>
      <c r="G4" s="56"/>
      <c r="H4" s="56"/>
    </row>
    <row r="5" spans="1:8" ht="8.25" customHeight="1" x14ac:dyDescent="0.25">
      <c r="A5" s="1"/>
      <c r="B5" s="57"/>
      <c r="C5" s="57"/>
      <c r="D5" s="57"/>
      <c r="E5" s="57"/>
      <c r="F5" s="57"/>
      <c r="G5" s="57"/>
      <c r="H5" s="57"/>
    </row>
    <row r="6" spans="1:8" ht="105.75" customHeight="1" x14ac:dyDescent="0.25">
      <c r="B6" s="64" t="s">
        <v>86</v>
      </c>
      <c r="C6" s="64"/>
      <c r="D6" s="64"/>
      <c r="E6" s="64"/>
      <c r="F6" s="64"/>
      <c r="G6" s="64"/>
      <c r="H6" s="64"/>
    </row>
  </sheetData>
  <mergeCells count="3">
    <mergeCell ref="B4:H4"/>
    <mergeCell ref="B5:H5"/>
    <mergeCell ref="B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2FD9-A5D7-4EE6-A43D-0E90B81B9D16}">
  <sheetPr>
    <tabColor rgb="FF00B050"/>
  </sheetPr>
  <dimension ref="A1:W41"/>
  <sheetViews>
    <sheetView tabSelected="1" workbookViewId="0">
      <selection activeCell="N29" sqref="N29"/>
    </sheetView>
  </sheetViews>
  <sheetFormatPr defaultRowHeight="15" x14ac:dyDescent="0.25"/>
  <cols>
    <col min="1" max="1" width="2.85546875" customWidth="1"/>
    <col min="2" max="2" width="4.28515625" customWidth="1"/>
    <col min="3" max="3" width="11.5703125" customWidth="1"/>
    <col min="4" max="4" width="21.28515625" customWidth="1"/>
    <col min="5" max="7" width="16.28515625" customWidth="1"/>
    <col min="8" max="8" width="14.140625" customWidth="1"/>
    <col min="9" max="9" width="16.85546875" customWidth="1"/>
    <col min="10" max="10" width="10.5703125" customWidth="1"/>
    <col min="11" max="22" width="9.140625" customWidth="1"/>
    <col min="23" max="23" width="13.28515625" customWidth="1"/>
  </cols>
  <sheetData>
    <row r="1" spans="1:23" s="4" customFormat="1" ht="15.75" x14ac:dyDescent="0.25">
      <c r="A1" s="3"/>
      <c r="B1" s="3"/>
      <c r="C1" s="3"/>
      <c r="D1" s="3"/>
      <c r="G1" s="6"/>
      <c r="I1" s="6"/>
    </row>
    <row r="2" spans="1:23" s="4" customFormat="1" ht="15.75" x14ac:dyDescent="0.25">
      <c r="A2" s="3"/>
      <c r="B2" s="3"/>
      <c r="C2" s="3"/>
      <c r="D2" s="3"/>
      <c r="G2" s="6"/>
      <c r="I2" s="6"/>
    </row>
    <row r="3" spans="1:23" s="4" customFormat="1" ht="15.75" x14ac:dyDescent="0.25">
      <c r="A3" s="3"/>
      <c r="B3" s="3"/>
      <c r="C3" s="3"/>
      <c r="D3" s="3"/>
      <c r="E3" s="5"/>
      <c r="F3" s="5"/>
      <c r="G3" s="5"/>
    </row>
    <row r="4" spans="1:23" s="4" customFormat="1" ht="32.25" customHeight="1" x14ac:dyDescent="0.25">
      <c r="A4" s="3"/>
      <c r="B4" s="56" t="s">
        <v>28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spans="1:23" ht="8.25" customHeight="1" x14ac:dyDescent="0.25">
      <c r="A5" s="1"/>
      <c r="B5" s="57"/>
      <c r="C5" s="57"/>
      <c r="D5" s="57"/>
      <c r="E5" s="57"/>
      <c r="F5" s="57"/>
      <c r="G5" s="57"/>
    </row>
    <row r="6" spans="1:23" ht="45" customHeight="1" x14ac:dyDescent="0.25">
      <c r="B6" s="74" t="s">
        <v>100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</row>
    <row r="7" spans="1:23" ht="29.25" customHeight="1" x14ac:dyDescent="0.25">
      <c r="B7" s="73" t="s">
        <v>15</v>
      </c>
      <c r="C7" s="73" t="s">
        <v>29</v>
      </c>
      <c r="D7" s="73" t="s">
        <v>30</v>
      </c>
      <c r="E7" s="73" t="s">
        <v>52</v>
      </c>
      <c r="F7" s="73" t="s">
        <v>31</v>
      </c>
      <c r="G7" s="73" t="s">
        <v>32</v>
      </c>
      <c r="H7" s="73" t="s">
        <v>33</v>
      </c>
      <c r="I7" s="73" t="s">
        <v>34</v>
      </c>
      <c r="J7" s="73" t="s">
        <v>35</v>
      </c>
      <c r="K7" s="73" t="s">
        <v>36</v>
      </c>
      <c r="L7" s="79" t="s">
        <v>37</v>
      </c>
      <c r="M7" s="73" t="s">
        <v>38</v>
      </c>
      <c r="N7" s="79"/>
      <c r="O7" s="79"/>
      <c r="P7" s="79"/>
      <c r="Q7" s="79"/>
      <c r="R7" s="79"/>
      <c r="S7" s="79"/>
      <c r="T7" s="79"/>
      <c r="U7" s="73"/>
      <c r="V7" s="73" t="s">
        <v>39</v>
      </c>
      <c r="W7" s="76" t="s">
        <v>44</v>
      </c>
    </row>
    <row r="8" spans="1:23" ht="24.75" customHeight="1" x14ac:dyDescent="0.25">
      <c r="B8" s="73"/>
      <c r="C8" s="73"/>
      <c r="D8" s="79"/>
      <c r="E8" s="73"/>
      <c r="F8" s="79"/>
      <c r="G8" s="79"/>
      <c r="H8" s="73"/>
      <c r="I8" s="73"/>
      <c r="J8" s="79"/>
      <c r="K8" s="79"/>
      <c r="L8" s="79"/>
      <c r="M8" s="79" t="s">
        <v>40</v>
      </c>
      <c r="N8" s="73" t="s">
        <v>41</v>
      </c>
      <c r="O8" s="79"/>
      <c r="P8" s="79"/>
      <c r="Q8" s="73" t="s">
        <v>42</v>
      </c>
      <c r="R8" s="79"/>
      <c r="S8" s="79"/>
      <c r="T8" s="79"/>
      <c r="U8" s="79" t="s">
        <v>43</v>
      </c>
      <c r="V8" s="79"/>
      <c r="W8" s="77"/>
    </row>
    <row r="9" spans="1:23" ht="96.75" customHeight="1" x14ac:dyDescent="0.25">
      <c r="B9" s="73"/>
      <c r="C9" s="73"/>
      <c r="D9" s="79"/>
      <c r="E9" s="73"/>
      <c r="F9" s="79"/>
      <c r="G9" s="79"/>
      <c r="H9" s="73"/>
      <c r="I9" s="73"/>
      <c r="J9" s="79"/>
      <c r="K9" s="79"/>
      <c r="L9" s="79"/>
      <c r="M9" s="79"/>
      <c r="N9" s="14" t="s">
        <v>45</v>
      </c>
      <c r="O9" s="14" t="s">
        <v>46</v>
      </c>
      <c r="P9" s="14" t="s">
        <v>47</v>
      </c>
      <c r="Q9" s="14" t="s">
        <v>48</v>
      </c>
      <c r="R9" s="14" t="s">
        <v>49</v>
      </c>
      <c r="S9" s="14" t="s">
        <v>50</v>
      </c>
      <c r="T9" s="14" t="s">
        <v>51</v>
      </c>
      <c r="U9" s="79"/>
      <c r="V9" s="79"/>
      <c r="W9" s="78"/>
    </row>
    <row r="10" spans="1:23" ht="30" x14ac:dyDescent="0.25">
      <c r="B10" s="33">
        <v>1</v>
      </c>
      <c r="C10" s="21" t="s">
        <v>92</v>
      </c>
      <c r="D10" s="21" t="s">
        <v>93</v>
      </c>
      <c r="E10" s="21">
        <v>6</v>
      </c>
      <c r="F10" s="34">
        <v>45145.78125</v>
      </c>
      <c r="G10" s="34">
        <v>45145.791666666664</v>
      </c>
      <c r="H10" s="21" t="s">
        <v>94</v>
      </c>
      <c r="I10" s="21">
        <v>0.15</v>
      </c>
      <c r="J10" s="21" t="s">
        <v>82</v>
      </c>
      <c r="K10" s="21" t="s">
        <v>82</v>
      </c>
      <c r="L10" s="21" t="s">
        <v>82</v>
      </c>
      <c r="M10" s="21" t="s">
        <v>82</v>
      </c>
      <c r="N10" s="21" t="s">
        <v>82</v>
      </c>
      <c r="O10" s="21" t="s">
        <v>82</v>
      </c>
      <c r="P10" s="21" t="s">
        <v>82</v>
      </c>
      <c r="Q10" s="21" t="s">
        <v>82</v>
      </c>
      <c r="R10" s="21" t="s">
        <v>82</v>
      </c>
      <c r="S10" s="21" t="s">
        <v>82</v>
      </c>
      <c r="T10" s="21" t="s">
        <v>82</v>
      </c>
      <c r="U10" s="21" t="s">
        <v>82</v>
      </c>
      <c r="V10" s="21" t="s">
        <v>82</v>
      </c>
      <c r="W10" s="26" t="s">
        <v>95</v>
      </c>
    </row>
    <row r="11" spans="1:23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s="19" customFormat="1" ht="45" customHeight="1" x14ac:dyDescent="0.25">
      <c r="B12" s="74" t="s">
        <v>117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  <row r="13" spans="1:23" s="19" customFormat="1" ht="29.25" customHeight="1" x14ac:dyDescent="0.25">
      <c r="B13" s="73" t="s">
        <v>15</v>
      </c>
      <c r="C13" s="73" t="s">
        <v>29</v>
      </c>
      <c r="D13" s="73" t="s">
        <v>30</v>
      </c>
      <c r="E13" s="73" t="s">
        <v>52</v>
      </c>
      <c r="F13" s="73" t="s">
        <v>31</v>
      </c>
      <c r="G13" s="73" t="s">
        <v>32</v>
      </c>
      <c r="H13" s="73" t="s">
        <v>33</v>
      </c>
      <c r="I13" s="73" t="s">
        <v>34</v>
      </c>
      <c r="J13" s="73" t="s">
        <v>35</v>
      </c>
      <c r="K13" s="73" t="s">
        <v>36</v>
      </c>
      <c r="L13" s="79" t="s">
        <v>37</v>
      </c>
      <c r="M13" s="73" t="s">
        <v>38</v>
      </c>
      <c r="N13" s="79"/>
      <c r="O13" s="79"/>
      <c r="P13" s="79"/>
      <c r="Q13" s="79"/>
      <c r="R13" s="79"/>
      <c r="S13" s="79"/>
      <c r="T13" s="79"/>
      <c r="U13" s="73"/>
      <c r="V13" s="73" t="s">
        <v>39</v>
      </c>
      <c r="W13" s="76" t="s">
        <v>44</v>
      </c>
    </row>
    <row r="14" spans="1:23" s="19" customFormat="1" ht="24.75" customHeight="1" x14ac:dyDescent="0.25">
      <c r="B14" s="73"/>
      <c r="C14" s="73"/>
      <c r="D14" s="79"/>
      <c r="E14" s="73"/>
      <c r="F14" s="79"/>
      <c r="G14" s="79"/>
      <c r="H14" s="73"/>
      <c r="I14" s="73"/>
      <c r="J14" s="79"/>
      <c r="K14" s="79"/>
      <c r="L14" s="79"/>
      <c r="M14" s="79" t="s">
        <v>40</v>
      </c>
      <c r="N14" s="73" t="s">
        <v>41</v>
      </c>
      <c r="O14" s="79"/>
      <c r="P14" s="79"/>
      <c r="Q14" s="73" t="s">
        <v>42</v>
      </c>
      <c r="R14" s="79"/>
      <c r="S14" s="79"/>
      <c r="T14" s="79"/>
      <c r="U14" s="79" t="s">
        <v>43</v>
      </c>
      <c r="V14" s="79"/>
      <c r="W14" s="77"/>
    </row>
    <row r="15" spans="1:23" s="19" customFormat="1" ht="96.75" customHeight="1" x14ac:dyDescent="0.25">
      <c r="B15" s="73"/>
      <c r="C15" s="73"/>
      <c r="D15" s="79"/>
      <c r="E15" s="73"/>
      <c r="F15" s="79"/>
      <c r="G15" s="79"/>
      <c r="H15" s="73"/>
      <c r="I15" s="73"/>
      <c r="J15" s="79"/>
      <c r="K15" s="79"/>
      <c r="L15" s="79"/>
      <c r="M15" s="79"/>
      <c r="N15" s="45" t="s">
        <v>45</v>
      </c>
      <c r="O15" s="45" t="s">
        <v>46</v>
      </c>
      <c r="P15" s="45" t="s">
        <v>47</v>
      </c>
      <c r="Q15" s="45" t="s">
        <v>48</v>
      </c>
      <c r="R15" s="45" t="s">
        <v>49</v>
      </c>
      <c r="S15" s="45" t="s">
        <v>50</v>
      </c>
      <c r="T15" s="45" t="s">
        <v>51</v>
      </c>
      <c r="U15" s="79"/>
      <c r="V15" s="79"/>
      <c r="W15" s="78"/>
    </row>
    <row r="16" spans="1:23" s="19" customFormat="1" x14ac:dyDescent="0.25">
      <c r="B16" s="33"/>
      <c r="C16" s="21"/>
      <c r="D16" s="21"/>
      <c r="E16" s="21"/>
      <c r="F16" s="34"/>
      <c r="G16" s="34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6"/>
    </row>
    <row r="17" spans="2:23" s="19" customFormat="1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9" spans="2:23" ht="42" customHeight="1" x14ac:dyDescent="0.25">
      <c r="B19" s="74" t="s">
        <v>101</v>
      </c>
      <c r="C19" s="74"/>
      <c r="D19" s="74"/>
      <c r="E19" s="74"/>
      <c r="F19" s="74"/>
      <c r="G19" s="74"/>
      <c r="H19" s="74"/>
      <c r="I19" s="74"/>
      <c r="J19" s="74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pans="2:23" ht="45.75" customHeight="1" x14ac:dyDescent="0.25">
      <c r="B20" s="71" t="s">
        <v>53</v>
      </c>
      <c r="C20" s="71"/>
      <c r="D20" s="71"/>
      <c r="E20" s="71"/>
      <c r="F20" s="71"/>
      <c r="G20" s="15" t="s">
        <v>88</v>
      </c>
      <c r="H20" s="15" t="s">
        <v>87</v>
      </c>
      <c r="I20" s="15" t="s">
        <v>89</v>
      </c>
      <c r="J20" s="25" t="s">
        <v>90</v>
      </c>
      <c r="K20" s="37" t="s">
        <v>102</v>
      </c>
      <c r="L20" s="37" t="s">
        <v>103</v>
      </c>
      <c r="M20" s="37" t="s">
        <v>104</v>
      </c>
      <c r="N20" s="37" t="s">
        <v>105</v>
      </c>
      <c r="O20" s="35"/>
      <c r="P20" s="35"/>
      <c r="Q20" s="35"/>
      <c r="R20" s="35"/>
      <c r="S20" s="35"/>
      <c r="T20" s="35"/>
      <c r="U20" s="35"/>
      <c r="V20" s="35"/>
      <c r="W20" s="35"/>
    </row>
    <row r="21" spans="2:23" ht="22.5" customHeight="1" x14ac:dyDescent="0.25">
      <c r="B21" s="72" t="s">
        <v>54</v>
      </c>
      <c r="C21" s="72"/>
      <c r="D21" s="72"/>
      <c r="E21" s="72"/>
      <c r="F21" s="72"/>
      <c r="G21" s="17">
        <v>0</v>
      </c>
      <c r="H21" s="17">
        <v>0</v>
      </c>
      <c r="I21" s="17">
        <v>1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36"/>
      <c r="P21" s="36"/>
      <c r="Q21" s="36"/>
      <c r="R21" s="36"/>
      <c r="S21" s="36"/>
      <c r="T21" s="36"/>
      <c r="U21" s="36"/>
      <c r="V21" s="36"/>
      <c r="W21" s="35"/>
    </row>
    <row r="22" spans="2:23" ht="25.5" customHeight="1" x14ac:dyDescent="0.25">
      <c r="B22" s="72" t="s">
        <v>55</v>
      </c>
      <c r="C22" s="72"/>
      <c r="D22" s="72"/>
      <c r="E22" s="72"/>
      <c r="F22" s="72"/>
      <c r="G22" s="17">
        <v>0</v>
      </c>
      <c r="H22" s="17">
        <v>0</v>
      </c>
      <c r="I22" s="17">
        <v>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36"/>
      <c r="P22" s="36"/>
      <c r="Q22" s="36"/>
      <c r="R22" s="36"/>
      <c r="S22" s="36"/>
      <c r="T22" s="36"/>
      <c r="U22" s="36"/>
      <c r="V22" s="36"/>
      <c r="W22" s="35"/>
    </row>
    <row r="24" spans="2:23" ht="50.25" customHeight="1" x14ac:dyDescent="0.25">
      <c r="B24" s="56" t="s">
        <v>56</v>
      </c>
      <c r="C24" s="56"/>
      <c r="D24" s="56"/>
      <c r="E24" s="56"/>
      <c r="F24" s="56"/>
      <c r="G24" s="56"/>
      <c r="H24" s="56"/>
      <c r="I24" s="56"/>
      <c r="J24" s="56"/>
    </row>
    <row r="25" spans="2:23" ht="15.75" x14ac:dyDescent="0.25">
      <c r="B25" s="57"/>
      <c r="C25" s="57"/>
      <c r="D25" s="57"/>
      <c r="E25" s="57"/>
      <c r="F25" s="57"/>
      <c r="G25" s="57"/>
      <c r="H25" s="19"/>
      <c r="I25" s="19"/>
      <c r="J25" s="19"/>
    </row>
    <row r="26" spans="2:23" ht="63" x14ac:dyDescent="0.25">
      <c r="B26" s="71" t="s">
        <v>53</v>
      </c>
      <c r="C26" s="71"/>
      <c r="D26" s="71"/>
      <c r="E26" s="71"/>
      <c r="F26" s="71"/>
      <c r="G26" s="25" t="s">
        <v>88</v>
      </c>
      <c r="H26" s="25" t="s">
        <v>87</v>
      </c>
      <c r="I26" s="25" t="s">
        <v>91</v>
      </c>
      <c r="J26" s="25" t="s">
        <v>90</v>
      </c>
      <c r="K26" s="37" t="s">
        <v>88</v>
      </c>
      <c r="L26" s="37" t="s">
        <v>87</v>
      </c>
      <c r="M26" s="37" t="s">
        <v>91</v>
      </c>
      <c r="N26" s="37" t="s">
        <v>90</v>
      </c>
    </row>
    <row r="27" spans="2:23" ht="15.75" x14ac:dyDescent="0.25">
      <c r="B27" s="72" t="s">
        <v>57</v>
      </c>
      <c r="C27" s="72"/>
      <c r="D27" s="72"/>
      <c r="E27" s="72"/>
      <c r="F27" s="72"/>
      <c r="G27" s="17">
        <v>0</v>
      </c>
      <c r="H27" s="17">
        <v>0</v>
      </c>
      <c r="I27" s="17">
        <v>1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</row>
    <row r="28" spans="2:23" ht="15.75" x14ac:dyDescent="0.25">
      <c r="B28" s="72" t="s">
        <v>58</v>
      </c>
      <c r="C28" s="72"/>
      <c r="D28" s="72"/>
      <c r="E28" s="72"/>
      <c r="F28" s="72"/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</row>
    <row r="30" spans="2:23" ht="66.75" customHeight="1" x14ac:dyDescent="0.25">
      <c r="B30" s="56" t="s">
        <v>59</v>
      </c>
      <c r="C30" s="56"/>
      <c r="D30" s="56"/>
      <c r="E30" s="56"/>
      <c r="F30" s="56"/>
      <c r="G30" s="56"/>
      <c r="H30" s="56"/>
      <c r="I30" s="56"/>
      <c r="J30" s="56"/>
    </row>
    <row r="31" spans="2:23" ht="15.75" x14ac:dyDescent="0.25">
      <c r="B31" s="57"/>
      <c r="C31" s="57"/>
      <c r="D31" s="57"/>
      <c r="E31" s="57"/>
      <c r="F31" s="57"/>
      <c r="G31" s="57"/>
      <c r="H31" s="19"/>
      <c r="I31" s="19"/>
      <c r="J31" s="19"/>
    </row>
    <row r="32" spans="2:23" ht="15.75" x14ac:dyDescent="0.25">
      <c r="B32" s="66" t="s">
        <v>15</v>
      </c>
      <c r="C32" s="66" t="s">
        <v>60</v>
      </c>
      <c r="D32" s="68" t="s">
        <v>61</v>
      </c>
      <c r="E32" s="69"/>
      <c r="F32" s="68" t="s">
        <v>69</v>
      </c>
      <c r="G32" s="70"/>
      <c r="H32" s="70"/>
      <c r="I32" s="70"/>
      <c r="J32" s="69"/>
    </row>
    <row r="33" spans="2:10" ht="141.75" x14ac:dyDescent="0.25">
      <c r="B33" s="67"/>
      <c r="C33" s="67"/>
      <c r="D33" s="18" t="s">
        <v>62</v>
      </c>
      <c r="E33" s="18" t="s">
        <v>63</v>
      </c>
      <c r="F33" s="18" t="s">
        <v>64</v>
      </c>
      <c r="G33" s="18" t="s">
        <v>65</v>
      </c>
      <c r="H33" s="18" t="s">
        <v>66</v>
      </c>
      <c r="I33" s="18" t="s">
        <v>68</v>
      </c>
      <c r="J33" s="18" t="s">
        <v>67</v>
      </c>
    </row>
    <row r="34" spans="2:10" ht="15.75" x14ac:dyDescent="0.25">
      <c r="B34" s="16">
        <v>1</v>
      </c>
      <c r="C34" s="18" t="s">
        <v>82</v>
      </c>
      <c r="D34" s="18" t="s">
        <v>82</v>
      </c>
      <c r="E34" s="18" t="s">
        <v>82</v>
      </c>
      <c r="F34" s="18" t="s">
        <v>82</v>
      </c>
      <c r="G34" s="18" t="s">
        <v>82</v>
      </c>
      <c r="H34" s="18" t="s">
        <v>82</v>
      </c>
      <c r="I34" s="18" t="s">
        <v>82</v>
      </c>
      <c r="J34" s="18" t="s">
        <v>82</v>
      </c>
    </row>
    <row r="36" spans="2:10" ht="47.25" customHeight="1" x14ac:dyDescent="0.25">
      <c r="B36" s="56" t="s">
        <v>70</v>
      </c>
      <c r="C36" s="56"/>
      <c r="D36" s="56"/>
      <c r="E36" s="56"/>
      <c r="F36" s="56"/>
      <c r="G36" s="56"/>
      <c r="H36" s="56"/>
      <c r="I36" s="56"/>
    </row>
    <row r="37" spans="2:10" ht="15.75" x14ac:dyDescent="0.25">
      <c r="B37" s="57"/>
      <c r="C37" s="57"/>
      <c r="D37" s="57"/>
      <c r="E37" s="57"/>
      <c r="F37" s="57"/>
      <c r="G37" s="57"/>
      <c r="H37" s="19"/>
      <c r="I37" s="19"/>
    </row>
    <row r="38" spans="2:10" ht="15.75" x14ac:dyDescent="0.25">
      <c r="B38" s="65" t="s">
        <v>15</v>
      </c>
      <c r="C38" s="65" t="s">
        <v>71</v>
      </c>
      <c r="D38" s="25"/>
      <c r="E38" s="65" t="s">
        <v>76</v>
      </c>
      <c r="F38" s="65"/>
      <c r="G38" s="65"/>
      <c r="H38" s="65" t="s">
        <v>77</v>
      </c>
      <c r="I38" s="65" t="s">
        <v>78</v>
      </c>
    </row>
    <row r="39" spans="2:10" ht="31.5" x14ac:dyDescent="0.25">
      <c r="B39" s="65"/>
      <c r="C39" s="65"/>
      <c r="D39" s="25" t="s">
        <v>72</v>
      </c>
      <c r="E39" s="25" t="s">
        <v>73</v>
      </c>
      <c r="F39" s="18" t="s">
        <v>74</v>
      </c>
      <c r="G39" s="18" t="s">
        <v>75</v>
      </c>
      <c r="H39" s="65"/>
      <c r="I39" s="65"/>
    </row>
    <row r="40" spans="2:10" ht="47.25" x14ac:dyDescent="0.25">
      <c r="B40" s="16">
        <v>1</v>
      </c>
      <c r="C40" s="16" t="s">
        <v>96</v>
      </c>
      <c r="D40" s="16" t="s">
        <v>97</v>
      </c>
      <c r="E40" s="16">
        <v>33</v>
      </c>
      <c r="F40" s="23">
        <v>44984</v>
      </c>
      <c r="G40" s="23">
        <v>45016</v>
      </c>
      <c r="H40" s="18" t="s">
        <v>98</v>
      </c>
      <c r="I40" s="17" t="s">
        <v>82</v>
      </c>
    </row>
    <row r="41" spans="2:10" x14ac:dyDescent="0.25">
      <c r="B41" s="10">
        <v>2</v>
      </c>
      <c r="C41" s="22" t="s">
        <v>82</v>
      </c>
      <c r="D41" s="22" t="s">
        <v>82</v>
      </c>
      <c r="E41" s="22" t="s">
        <v>82</v>
      </c>
      <c r="F41" s="22" t="s">
        <v>82</v>
      </c>
      <c r="G41" s="22" t="s">
        <v>82</v>
      </c>
      <c r="H41" s="22" t="s">
        <v>82</v>
      </c>
      <c r="I41" s="22" t="s">
        <v>82</v>
      </c>
    </row>
  </sheetData>
  <mergeCells count="62">
    <mergeCell ref="M13:U13"/>
    <mergeCell ref="V13:V15"/>
    <mergeCell ref="W13:W15"/>
    <mergeCell ref="M14:M15"/>
    <mergeCell ref="N14:P14"/>
    <mergeCell ref="Q14:T14"/>
    <mergeCell ref="U14:U15"/>
    <mergeCell ref="H13:H15"/>
    <mergeCell ref="I13:I15"/>
    <mergeCell ref="J13:J15"/>
    <mergeCell ref="K13:K15"/>
    <mergeCell ref="L13:L15"/>
    <mergeCell ref="B5:G5"/>
    <mergeCell ref="B6:W6"/>
    <mergeCell ref="B4:W4"/>
    <mergeCell ref="L7:L9"/>
    <mergeCell ref="M7:U7"/>
    <mergeCell ref="V7:V9"/>
    <mergeCell ref="M8:M9"/>
    <mergeCell ref="N8:P8"/>
    <mergeCell ref="Q8:T8"/>
    <mergeCell ref="U8:U9"/>
    <mergeCell ref="F7:F9"/>
    <mergeCell ref="G7:G9"/>
    <mergeCell ref="H7:H9"/>
    <mergeCell ref="I7:I9"/>
    <mergeCell ref="J7:J9"/>
    <mergeCell ref="K7:K9"/>
    <mergeCell ref="B7:B9"/>
    <mergeCell ref="B19:W19"/>
    <mergeCell ref="B20:F20"/>
    <mergeCell ref="B21:F21"/>
    <mergeCell ref="B22:F22"/>
    <mergeCell ref="W7:W9"/>
    <mergeCell ref="C7:C9"/>
    <mergeCell ref="D7:D9"/>
    <mergeCell ref="E7:E9"/>
    <mergeCell ref="B12:W12"/>
    <mergeCell ref="B13:B15"/>
    <mergeCell ref="C13:C15"/>
    <mergeCell ref="D13:D15"/>
    <mergeCell ref="E13:E15"/>
    <mergeCell ref="F13:F15"/>
    <mergeCell ref="G13:G15"/>
    <mergeCell ref="B24:J24"/>
    <mergeCell ref="B25:G25"/>
    <mergeCell ref="B26:F26"/>
    <mergeCell ref="B27:F27"/>
    <mergeCell ref="B28:F28"/>
    <mergeCell ref="B30:J30"/>
    <mergeCell ref="B31:G31"/>
    <mergeCell ref="B32:B33"/>
    <mergeCell ref="C32:C33"/>
    <mergeCell ref="D32:E32"/>
    <mergeCell ref="F32:J32"/>
    <mergeCell ref="B36:I36"/>
    <mergeCell ref="B37:G37"/>
    <mergeCell ref="B38:B39"/>
    <mergeCell ref="C38:C39"/>
    <mergeCell ref="E38:G38"/>
    <mergeCell ref="H38:H39"/>
    <mergeCell ref="I38:I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19г_1</vt:lpstr>
      <vt:lpstr>19г_2</vt:lpstr>
      <vt:lpstr>19г_3</vt:lpstr>
      <vt:lpstr>19г_4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Хмеленко</dc:creator>
  <cp:lastModifiedBy>Татьяна Хмеленко</cp:lastModifiedBy>
  <dcterms:created xsi:type="dcterms:W3CDTF">2023-06-21T08:40:38Z</dcterms:created>
  <dcterms:modified xsi:type="dcterms:W3CDTF">2025-01-16T12:38:37Z</dcterms:modified>
</cp:coreProperties>
</file>